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9585" activeTab="1"/>
  </bookViews>
  <sheets>
    <sheet name="使い方" sheetId="5" r:id="rId1"/>
    <sheet name="2024年入学"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2" i="4" l="1"/>
  <c r="AB12" i="4"/>
  <c r="G13" i="4"/>
  <c r="AA9" i="4"/>
  <c r="AC9" i="4" s="1"/>
  <c r="AG7" i="4"/>
  <c r="AI7" i="4" s="1"/>
  <c r="AA7" i="4"/>
  <c r="AG10" i="4"/>
  <c r="AI10" i="4" s="1"/>
  <c r="AA10" i="4"/>
  <c r="AC10" i="4" s="1"/>
  <c r="AG9" i="4"/>
  <c r="AI9" i="4" s="1"/>
  <c r="AG8" i="4"/>
  <c r="AI8" i="4" s="1"/>
  <c r="AA8" i="4"/>
  <c r="AC8" i="4" s="1"/>
  <c r="AG6" i="4"/>
  <c r="AI6" i="4" s="1"/>
  <c r="AA6" i="4"/>
  <c r="AC6" i="4" s="1"/>
  <c r="AG5" i="4"/>
  <c r="AA5" i="4"/>
  <c r="AB5" i="4" l="1"/>
  <c r="AD5" i="4" s="1"/>
  <c r="AH5" i="4"/>
  <c r="AJ5" i="4" s="1"/>
  <c r="AB7" i="4"/>
  <c r="AD7" i="4" s="1"/>
  <c r="AH7" i="4"/>
  <c r="AJ7" i="4" s="1"/>
  <c r="AB9" i="4"/>
  <c r="AC5" i="4"/>
  <c r="AI5" i="4"/>
  <c r="AC7" i="4"/>
  <c r="AH9" i="4"/>
  <c r="G14" i="4"/>
  <c r="H14" i="4" s="1"/>
  <c r="J14" i="4" s="1"/>
  <c r="I13" i="4"/>
  <c r="G12" i="4"/>
  <c r="I12" i="4" s="1"/>
  <c r="G11" i="4"/>
  <c r="I11" i="4" s="1"/>
  <c r="G10" i="4"/>
  <c r="I10" i="4" s="1"/>
  <c r="G9" i="4"/>
  <c r="I9" i="4" s="1"/>
  <c r="G8" i="4"/>
  <c r="I8" i="4" s="1"/>
  <c r="G7" i="4"/>
  <c r="I7" i="4" s="1"/>
  <c r="G6" i="4"/>
  <c r="I6" i="4" s="1"/>
  <c r="G5" i="4"/>
  <c r="I5" i="4" s="1"/>
  <c r="AJ9" i="4" l="1"/>
  <c r="AG11" i="4"/>
  <c r="AI11" i="4" s="1"/>
  <c r="AD9" i="4"/>
  <c r="AA11" i="4"/>
  <c r="I14" i="4"/>
  <c r="H5" i="4"/>
  <c r="J5" i="4" s="1"/>
  <c r="H8" i="4"/>
  <c r="J8" i="4" s="1"/>
  <c r="AH11" i="4" l="1"/>
  <c r="AJ11" i="4"/>
  <c r="AB11" i="4"/>
  <c r="AD11" i="4" s="1"/>
  <c r="AC11" i="4"/>
  <c r="H15" i="4"/>
</calcChain>
</file>

<file path=xl/sharedStrings.xml><?xml version="1.0" encoding="utf-8"?>
<sst xmlns="http://schemas.openxmlformats.org/spreadsheetml/2006/main" count="284" uniqueCount="203">
  <si>
    <t>全学共通科目</t>
    <rPh sb="0" eb="2">
      <t>ゼンガク</t>
    </rPh>
    <rPh sb="2" eb="4">
      <t>キョウツウ</t>
    </rPh>
    <rPh sb="4" eb="6">
      <t>カモク</t>
    </rPh>
    <phoneticPr fontId="1"/>
  </si>
  <si>
    <t>教養セミナー</t>
    <rPh sb="0" eb="2">
      <t>キョウヨウ</t>
    </rPh>
    <phoneticPr fontId="1"/>
  </si>
  <si>
    <t>人間力セミナー</t>
    <rPh sb="0" eb="3">
      <t>ニンゲンリョク</t>
    </rPh>
    <phoneticPr fontId="1"/>
  </si>
  <si>
    <t>キャリア開発論I</t>
    <rPh sb="4" eb="6">
      <t>カイハツ</t>
    </rPh>
    <rPh sb="6" eb="7">
      <t>ロン</t>
    </rPh>
    <phoneticPr fontId="1"/>
  </si>
  <si>
    <t>キャリア開発論II</t>
    <rPh sb="4" eb="6">
      <t>カイハツ</t>
    </rPh>
    <rPh sb="6" eb="7">
      <t>ロン</t>
    </rPh>
    <phoneticPr fontId="1"/>
  </si>
  <si>
    <t>文学</t>
    <rPh sb="0" eb="2">
      <t>ブンガク</t>
    </rPh>
    <phoneticPr fontId="1"/>
  </si>
  <si>
    <t>哲学</t>
    <rPh sb="0" eb="2">
      <t>テツガク</t>
    </rPh>
    <phoneticPr fontId="1"/>
  </si>
  <si>
    <t>歴史学</t>
    <rPh sb="0" eb="3">
      <t>レキシガク</t>
    </rPh>
    <phoneticPr fontId="1"/>
  </si>
  <si>
    <t>芸術学</t>
    <rPh sb="0" eb="2">
      <t>ゲイジュツ</t>
    </rPh>
    <rPh sb="2" eb="3">
      <t>ガク</t>
    </rPh>
    <phoneticPr fontId="1"/>
  </si>
  <si>
    <t>国際文化論</t>
    <rPh sb="0" eb="2">
      <t>コクサイ</t>
    </rPh>
    <rPh sb="2" eb="4">
      <t>ブンカ</t>
    </rPh>
    <rPh sb="4" eb="5">
      <t>ロン</t>
    </rPh>
    <phoneticPr fontId="1"/>
  </si>
  <si>
    <t>心理学</t>
    <rPh sb="0" eb="3">
      <t>シンリガク</t>
    </rPh>
    <phoneticPr fontId="1"/>
  </si>
  <si>
    <t>法学（日本国憲法を含む）</t>
    <rPh sb="0" eb="2">
      <t>ホウガク</t>
    </rPh>
    <rPh sb="3" eb="6">
      <t>ニホンコク</t>
    </rPh>
    <rPh sb="6" eb="8">
      <t>ケンポウ</t>
    </rPh>
    <rPh sb="9" eb="10">
      <t>フク</t>
    </rPh>
    <phoneticPr fontId="1"/>
  </si>
  <si>
    <t>社会学</t>
    <rPh sb="0" eb="3">
      <t>シャカイガク</t>
    </rPh>
    <phoneticPr fontId="1"/>
  </si>
  <si>
    <t>教育学</t>
    <rPh sb="0" eb="3">
      <t>キョウイクガク</t>
    </rPh>
    <phoneticPr fontId="1"/>
  </si>
  <si>
    <t>政治学</t>
    <rPh sb="0" eb="3">
      <t>セイジガク</t>
    </rPh>
    <phoneticPr fontId="1"/>
  </si>
  <si>
    <t>経済学</t>
    <rPh sb="0" eb="3">
      <t>ケイザイガク</t>
    </rPh>
    <phoneticPr fontId="1"/>
  </si>
  <si>
    <t>数学</t>
    <rPh sb="0" eb="2">
      <t>スウガク</t>
    </rPh>
    <phoneticPr fontId="1"/>
  </si>
  <si>
    <t>物理学</t>
    <rPh sb="0" eb="3">
      <t>ブツリガク</t>
    </rPh>
    <phoneticPr fontId="1"/>
  </si>
  <si>
    <t>化学</t>
    <rPh sb="0" eb="2">
      <t>カガク</t>
    </rPh>
    <phoneticPr fontId="1"/>
  </si>
  <si>
    <t>生物学</t>
    <rPh sb="0" eb="3">
      <t>セイブツガク</t>
    </rPh>
    <phoneticPr fontId="1"/>
  </si>
  <si>
    <t>環境科学論</t>
    <rPh sb="0" eb="2">
      <t>カンキョウ</t>
    </rPh>
    <rPh sb="2" eb="4">
      <t>カガク</t>
    </rPh>
    <rPh sb="4" eb="5">
      <t>ロン</t>
    </rPh>
    <phoneticPr fontId="1"/>
  </si>
  <si>
    <t>情報科学</t>
    <rPh sb="0" eb="2">
      <t>ジョウホウ</t>
    </rPh>
    <rPh sb="2" eb="4">
      <t>カガク</t>
    </rPh>
    <phoneticPr fontId="1"/>
  </si>
  <si>
    <t>体育講義</t>
    <rPh sb="0" eb="2">
      <t>タイイク</t>
    </rPh>
    <rPh sb="2" eb="4">
      <t>コウギ</t>
    </rPh>
    <phoneticPr fontId="1"/>
  </si>
  <si>
    <t>英語コミュニケーションI</t>
    <rPh sb="0" eb="2">
      <t>エイゴ</t>
    </rPh>
    <phoneticPr fontId="1"/>
  </si>
  <si>
    <t>英語コミュニケーションII</t>
    <rPh sb="0" eb="2">
      <t>エイゴ</t>
    </rPh>
    <phoneticPr fontId="1"/>
  </si>
  <si>
    <t>英語コミュニケーションIII</t>
    <rPh sb="0" eb="2">
      <t>エイゴ</t>
    </rPh>
    <phoneticPr fontId="1"/>
  </si>
  <si>
    <t>英語コミュニケーションIV</t>
    <rPh sb="0" eb="2">
      <t>エイゴ</t>
    </rPh>
    <phoneticPr fontId="1"/>
  </si>
  <si>
    <t>情報リテラシーI</t>
    <rPh sb="0" eb="2">
      <t>ジョウホウ</t>
    </rPh>
    <phoneticPr fontId="1"/>
  </si>
  <si>
    <t>情報リテラシーII</t>
    <rPh sb="0" eb="2">
      <t>ジョウホウ</t>
    </rPh>
    <phoneticPr fontId="1"/>
  </si>
  <si>
    <t>体育実技A</t>
    <rPh sb="0" eb="2">
      <t>タイイク</t>
    </rPh>
    <rPh sb="2" eb="4">
      <t>ジツギ</t>
    </rPh>
    <phoneticPr fontId="1"/>
  </si>
  <si>
    <t>体育実技B</t>
    <rPh sb="0" eb="2">
      <t>タイイク</t>
    </rPh>
    <rPh sb="2" eb="4">
      <t>ジツギ</t>
    </rPh>
    <phoneticPr fontId="1"/>
  </si>
  <si>
    <t>ドイツ語Ia</t>
    <rPh sb="3" eb="4">
      <t>ゴ</t>
    </rPh>
    <phoneticPr fontId="1"/>
  </si>
  <si>
    <t>ドイツ語Ib</t>
    <rPh sb="3" eb="4">
      <t>ゴ</t>
    </rPh>
    <phoneticPr fontId="1"/>
  </si>
  <si>
    <t>ドイツ語IIa</t>
    <rPh sb="3" eb="4">
      <t>ゴ</t>
    </rPh>
    <phoneticPr fontId="1"/>
  </si>
  <si>
    <t>ドイツ語IIb</t>
    <rPh sb="3" eb="4">
      <t>ゴ</t>
    </rPh>
    <phoneticPr fontId="1"/>
  </si>
  <si>
    <t>フランス語Ia</t>
    <rPh sb="4" eb="5">
      <t>ゴ</t>
    </rPh>
    <phoneticPr fontId="1"/>
  </si>
  <si>
    <t>フランス語Ib</t>
    <rPh sb="4" eb="5">
      <t>ゴ</t>
    </rPh>
    <phoneticPr fontId="1"/>
  </si>
  <si>
    <t>フランス語IIa</t>
    <rPh sb="4" eb="5">
      <t>ゴ</t>
    </rPh>
    <phoneticPr fontId="1"/>
  </si>
  <si>
    <t>フランス語IIb</t>
    <rPh sb="4" eb="5">
      <t>ゴ</t>
    </rPh>
    <phoneticPr fontId="1"/>
  </si>
  <si>
    <t>中国語Ia</t>
    <rPh sb="0" eb="2">
      <t>チュウゴク</t>
    </rPh>
    <rPh sb="2" eb="3">
      <t>ゴ</t>
    </rPh>
    <phoneticPr fontId="1"/>
  </si>
  <si>
    <t>中国語Ib</t>
    <rPh sb="2" eb="3">
      <t>ゴ</t>
    </rPh>
    <phoneticPr fontId="1"/>
  </si>
  <si>
    <t>中国語IIa</t>
    <rPh sb="2" eb="3">
      <t>ゴ</t>
    </rPh>
    <phoneticPr fontId="1"/>
  </si>
  <si>
    <t>中国語IIb</t>
    <rPh sb="2" eb="3">
      <t>ゴ</t>
    </rPh>
    <phoneticPr fontId="1"/>
  </si>
  <si>
    <t>学部共通科目</t>
    <rPh sb="0" eb="2">
      <t>ガクブ</t>
    </rPh>
    <rPh sb="2" eb="4">
      <t>キョウツウ</t>
    </rPh>
    <rPh sb="4" eb="6">
      <t>カモク</t>
    </rPh>
    <phoneticPr fontId="1"/>
  </si>
  <si>
    <t>情報総合演習I</t>
    <rPh sb="0" eb="2">
      <t>ジョウホウ</t>
    </rPh>
    <rPh sb="2" eb="4">
      <t>ソウゴウ</t>
    </rPh>
    <rPh sb="4" eb="6">
      <t>エンシュウ</t>
    </rPh>
    <phoneticPr fontId="1"/>
  </si>
  <si>
    <t>情報総合演習II</t>
    <rPh sb="0" eb="2">
      <t>ジョウホウ</t>
    </rPh>
    <rPh sb="2" eb="4">
      <t>ソウゴウ</t>
    </rPh>
    <rPh sb="4" eb="6">
      <t>エンシュウ</t>
    </rPh>
    <phoneticPr fontId="1"/>
  </si>
  <si>
    <t>データベース基礎</t>
    <rPh sb="6" eb="8">
      <t>キソ</t>
    </rPh>
    <phoneticPr fontId="1"/>
  </si>
  <si>
    <t>Web制作基礎</t>
    <rPh sb="3" eb="5">
      <t>セイサク</t>
    </rPh>
    <rPh sb="5" eb="7">
      <t>キソ</t>
    </rPh>
    <phoneticPr fontId="1"/>
  </si>
  <si>
    <t>プログラミング基礎</t>
    <rPh sb="7" eb="9">
      <t>キソ</t>
    </rPh>
    <phoneticPr fontId="1"/>
  </si>
  <si>
    <t>マルチメディア基礎</t>
    <rPh sb="7" eb="9">
      <t>キソ</t>
    </rPh>
    <phoneticPr fontId="1"/>
  </si>
  <si>
    <t>キャリア開発論III</t>
    <rPh sb="4" eb="6">
      <t>カイハツ</t>
    </rPh>
    <rPh sb="6" eb="7">
      <t>ロン</t>
    </rPh>
    <phoneticPr fontId="1"/>
  </si>
  <si>
    <t>企業研修</t>
    <rPh sb="0" eb="4">
      <t>キギョウケンシュウ</t>
    </rPh>
    <phoneticPr fontId="1"/>
  </si>
  <si>
    <t>専門基礎科目</t>
    <rPh sb="0" eb="2">
      <t>センモン</t>
    </rPh>
    <rPh sb="2" eb="4">
      <t>キソ</t>
    </rPh>
    <rPh sb="4" eb="6">
      <t>カモク</t>
    </rPh>
    <phoneticPr fontId="1"/>
  </si>
  <si>
    <t>エコシステムI</t>
    <phoneticPr fontId="1"/>
  </si>
  <si>
    <t>エコシステムII</t>
    <phoneticPr fontId="1"/>
  </si>
  <si>
    <t>生物の系統と進化</t>
    <rPh sb="0" eb="2">
      <t>セイブツ</t>
    </rPh>
    <rPh sb="3" eb="5">
      <t>ケイトウ</t>
    </rPh>
    <rPh sb="6" eb="8">
      <t>シンカ</t>
    </rPh>
    <phoneticPr fontId="1"/>
  </si>
  <si>
    <t>統計学基礎</t>
    <rPh sb="0" eb="3">
      <t>トウケイガク</t>
    </rPh>
    <rPh sb="3" eb="5">
      <t>キソ</t>
    </rPh>
    <phoneticPr fontId="1"/>
  </si>
  <si>
    <t>自然災害</t>
    <rPh sb="0" eb="2">
      <t>シゼン</t>
    </rPh>
    <rPh sb="2" eb="4">
      <t>サイガイ</t>
    </rPh>
    <phoneticPr fontId="1"/>
  </si>
  <si>
    <t>都市計画</t>
    <rPh sb="0" eb="4">
      <t>トシケイカク</t>
    </rPh>
    <phoneticPr fontId="1"/>
  </si>
  <si>
    <t>環境社会学</t>
    <rPh sb="0" eb="2">
      <t>カンキョウ</t>
    </rPh>
    <rPh sb="2" eb="5">
      <t>シャカイガク</t>
    </rPh>
    <phoneticPr fontId="1"/>
  </si>
  <si>
    <t>リスクの科学</t>
    <rPh sb="4" eb="6">
      <t>カガク</t>
    </rPh>
    <phoneticPr fontId="1"/>
  </si>
  <si>
    <t>防災学概論</t>
    <rPh sb="0" eb="3">
      <t>ボウサイガク</t>
    </rPh>
    <rPh sb="3" eb="5">
      <t>ガイロン</t>
    </rPh>
    <phoneticPr fontId="1"/>
  </si>
  <si>
    <t>自然体験実習</t>
    <rPh sb="0" eb="2">
      <t>シゼン</t>
    </rPh>
    <rPh sb="2" eb="4">
      <t>タイケン</t>
    </rPh>
    <rPh sb="4" eb="6">
      <t>ジッシュウ</t>
    </rPh>
    <phoneticPr fontId="1"/>
  </si>
  <si>
    <t>社会心理学</t>
    <rPh sb="0" eb="2">
      <t>シャカイ</t>
    </rPh>
    <rPh sb="2" eb="4">
      <t>シンリ</t>
    </rPh>
    <rPh sb="4" eb="5">
      <t>ガク</t>
    </rPh>
    <phoneticPr fontId="1"/>
  </si>
  <si>
    <t>地域データの分析</t>
    <rPh sb="0" eb="2">
      <t>チイキ</t>
    </rPh>
    <rPh sb="6" eb="8">
      <t>ブンセキ</t>
    </rPh>
    <phoneticPr fontId="1"/>
  </si>
  <si>
    <t>環境・自然再生コース</t>
    <rPh sb="0" eb="2">
      <t>カンキョウ</t>
    </rPh>
    <rPh sb="3" eb="5">
      <t>シゼン</t>
    </rPh>
    <rPh sb="5" eb="7">
      <t>サイセイ</t>
    </rPh>
    <phoneticPr fontId="1"/>
  </si>
  <si>
    <t>生命の科学I</t>
    <rPh sb="0" eb="2">
      <t>セイメイ</t>
    </rPh>
    <rPh sb="3" eb="5">
      <t>カガク</t>
    </rPh>
    <phoneticPr fontId="1"/>
  </si>
  <si>
    <t>生命の科学II</t>
    <rPh sb="0" eb="2">
      <t>セイメイ</t>
    </rPh>
    <rPh sb="3" eb="5">
      <t>カガク</t>
    </rPh>
    <phoneticPr fontId="1"/>
  </si>
  <si>
    <t>基礎化学実験</t>
    <rPh sb="0" eb="2">
      <t>キソ</t>
    </rPh>
    <rPh sb="2" eb="4">
      <t>カガク</t>
    </rPh>
    <rPh sb="4" eb="6">
      <t>ジッケン</t>
    </rPh>
    <phoneticPr fontId="1"/>
  </si>
  <si>
    <t>地域環境論</t>
    <rPh sb="0" eb="2">
      <t>チイキ</t>
    </rPh>
    <rPh sb="2" eb="4">
      <t>カンキョウ</t>
    </rPh>
    <rPh sb="4" eb="5">
      <t>ロン</t>
    </rPh>
    <phoneticPr fontId="1"/>
  </si>
  <si>
    <t>環境の化学</t>
    <rPh sb="0" eb="2">
      <t>カンキョウ</t>
    </rPh>
    <rPh sb="3" eb="5">
      <t>カガク</t>
    </rPh>
    <phoneticPr fontId="1"/>
  </si>
  <si>
    <t>環境化学実験</t>
    <rPh sb="0" eb="2">
      <t>カンキョウ</t>
    </rPh>
    <rPh sb="2" eb="4">
      <t>カガク</t>
    </rPh>
    <rPh sb="4" eb="6">
      <t>ジッケン</t>
    </rPh>
    <phoneticPr fontId="1"/>
  </si>
  <si>
    <t>環境汚染物質と毒性</t>
    <rPh sb="0" eb="2">
      <t>カンキョウ</t>
    </rPh>
    <rPh sb="2" eb="4">
      <t>オセン</t>
    </rPh>
    <rPh sb="4" eb="6">
      <t>ブッシツ</t>
    </rPh>
    <rPh sb="7" eb="9">
      <t>ドクセイ</t>
    </rPh>
    <phoneticPr fontId="1"/>
  </si>
  <si>
    <t>環境浄化技術</t>
    <rPh sb="0" eb="2">
      <t>カンキョウ</t>
    </rPh>
    <rPh sb="2" eb="4">
      <t>ジョウカ</t>
    </rPh>
    <rPh sb="4" eb="6">
      <t>ギジュツ</t>
    </rPh>
    <phoneticPr fontId="1"/>
  </si>
  <si>
    <t>生命理解のための化学実験</t>
    <rPh sb="0" eb="2">
      <t>セイメイ</t>
    </rPh>
    <rPh sb="2" eb="4">
      <t>リカイ</t>
    </rPh>
    <rPh sb="8" eb="10">
      <t>カガク</t>
    </rPh>
    <rPh sb="10" eb="12">
      <t>ジッケン</t>
    </rPh>
    <phoneticPr fontId="1"/>
  </si>
  <si>
    <t>物理学実験</t>
    <rPh sb="0" eb="3">
      <t>ブツリガク</t>
    </rPh>
    <rPh sb="3" eb="5">
      <t>ジッケン</t>
    </rPh>
    <phoneticPr fontId="1"/>
  </si>
  <si>
    <t>自然エネルギーの活用</t>
    <rPh sb="0" eb="2">
      <t>シゼン</t>
    </rPh>
    <rPh sb="8" eb="10">
      <t>カツヨウ</t>
    </rPh>
    <phoneticPr fontId="1"/>
  </si>
  <si>
    <t>生物学概論</t>
    <rPh sb="0" eb="3">
      <t>セイブツガク</t>
    </rPh>
    <rPh sb="3" eb="5">
      <t>ガイロン</t>
    </rPh>
    <phoneticPr fontId="1"/>
  </si>
  <si>
    <t>植物の分類と形態</t>
    <rPh sb="0" eb="2">
      <t>ショクブツ</t>
    </rPh>
    <rPh sb="3" eb="5">
      <t>ブンルイ</t>
    </rPh>
    <rPh sb="6" eb="8">
      <t>ケイタイ</t>
    </rPh>
    <phoneticPr fontId="1"/>
  </si>
  <si>
    <t>動物の分類と形態</t>
    <rPh sb="0" eb="2">
      <t>ドウブツ</t>
    </rPh>
    <rPh sb="3" eb="5">
      <t>ブンルイ</t>
    </rPh>
    <rPh sb="6" eb="8">
      <t>ケイタイ</t>
    </rPh>
    <phoneticPr fontId="1"/>
  </si>
  <si>
    <t>生物学実験</t>
    <rPh sb="0" eb="3">
      <t>セイブツガク</t>
    </rPh>
    <rPh sb="3" eb="5">
      <t>ジッケン</t>
    </rPh>
    <phoneticPr fontId="1"/>
  </si>
  <si>
    <t>生物と環境の調査</t>
    <rPh sb="0" eb="2">
      <t>セイブツ</t>
    </rPh>
    <rPh sb="3" eb="5">
      <t>カンキョウ</t>
    </rPh>
    <rPh sb="6" eb="8">
      <t>チョウサ</t>
    </rPh>
    <phoneticPr fontId="1"/>
  </si>
  <si>
    <t>環境再生の方法</t>
    <rPh sb="0" eb="2">
      <t>カンキョウ</t>
    </rPh>
    <rPh sb="2" eb="4">
      <t>サイセイ</t>
    </rPh>
    <rPh sb="5" eb="7">
      <t>ホウホウ</t>
    </rPh>
    <phoneticPr fontId="1"/>
  </si>
  <si>
    <t>ビオトープI</t>
    <phoneticPr fontId="1"/>
  </si>
  <si>
    <t>ビオトープII</t>
    <phoneticPr fontId="1"/>
  </si>
  <si>
    <t>地学概論</t>
    <rPh sb="0" eb="2">
      <t>チガク</t>
    </rPh>
    <rPh sb="2" eb="4">
      <t>ガイロン</t>
    </rPh>
    <phoneticPr fontId="1"/>
  </si>
  <si>
    <t>地学実験</t>
    <rPh sb="0" eb="2">
      <t>チガク</t>
    </rPh>
    <rPh sb="2" eb="4">
      <t>ジッケン</t>
    </rPh>
    <phoneticPr fontId="1"/>
  </si>
  <si>
    <t>水文と環境I</t>
    <rPh sb="0" eb="2">
      <t>スイモン</t>
    </rPh>
    <rPh sb="3" eb="5">
      <t>カンキョウ</t>
    </rPh>
    <phoneticPr fontId="1"/>
  </si>
  <si>
    <t>水文と環境II</t>
    <rPh sb="0" eb="2">
      <t>スイモン</t>
    </rPh>
    <rPh sb="3" eb="5">
      <t>カンキョウ</t>
    </rPh>
    <phoneticPr fontId="1"/>
  </si>
  <si>
    <t>水文学実習</t>
    <rPh sb="0" eb="2">
      <t>スイモン</t>
    </rPh>
    <rPh sb="2" eb="3">
      <t>ガク</t>
    </rPh>
    <rPh sb="3" eb="5">
      <t>ジッシュウ</t>
    </rPh>
    <phoneticPr fontId="1"/>
  </si>
  <si>
    <t>富士山巡検</t>
    <rPh sb="0" eb="3">
      <t>フジサン</t>
    </rPh>
    <rPh sb="3" eb="5">
      <t>ジュンケン</t>
    </rPh>
    <phoneticPr fontId="1"/>
  </si>
  <si>
    <t>化学概論</t>
    <rPh sb="0" eb="2">
      <t>カガク</t>
    </rPh>
    <rPh sb="2" eb="4">
      <t>ガイロン</t>
    </rPh>
    <phoneticPr fontId="1"/>
  </si>
  <si>
    <t>物理学概論</t>
    <rPh sb="0" eb="3">
      <t>ブツリガク</t>
    </rPh>
    <rPh sb="3" eb="5">
      <t>ガイロン</t>
    </rPh>
    <phoneticPr fontId="1"/>
  </si>
  <si>
    <t>地球物質の科学</t>
    <rPh sb="0" eb="2">
      <t>チキュウ</t>
    </rPh>
    <rPh sb="2" eb="4">
      <t>ブッシツ</t>
    </rPh>
    <rPh sb="5" eb="7">
      <t>カガク</t>
    </rPh>
    <phoneticPr fontId="1"/>
  </si>
  <si>
    <t>環境生理学</t>
    <rPh sb="0" eb="2">
      <t>カンキョウ</t>
    </rPh>
    <rPh sb="2" eb="5">
      <t>セイリガク</t>
    </rPh>
    <phoneticPr fontId="1"/>
  </si>
  <si>
    <t>環境微生物学</t>
    <rPh sb="0" eb="2">
      <t>カンキョウ</t>
    </rPh>
    <rPh sb="2" eb="5">
      <t>ビセイブツ</t>
    </rPh>
    <rPh sb="5" eb="6">
      <t>ガク</t>
    </rPh>
    <phoneticPr fontId="1"/>
  </si>
  <si>
    <t>分子生物学</t>
    <rPh sb="0" eb="4">
      <t>ブンシセイブツ</t>
    </rPh>
    <rPh sb="4" eb="5">
      <t>ガク</t>
    </rPh>
    <phoneticPr fontId="1"/>
  </si>
  <si>
    <t>防災地域安全コース</t>
    <rPh sb="0" eb="2">
      <t>ボウサイ</t>
    </rPh>
    <rPh sb="2" eb="4">
      <t>チイキ</t>
    </rPh>
    <rPh sb="4" eb="6">
      <t>アンゼン</t>
    </rPh>
    <phoneticPr fontId="1"/>
  </si>
  <si>
    <t>復旧・復興計画</t>
    <rPh sb="0" eb="2">
      <t>フッキュウ</t>
    </rPh>
    <rPh sb="3" eb="5">
      <t>フッコウ</t>
    </rPh>
    <rPh sb="5" eb="7">
      <t>ケイカク</t>
    </rPh>
    <phoneticPr fontId="1"/>
  </si>
  <si>
    <t>防災人間工学</t>
    <rPh sb="0" eb="2">
      <t>ボウサイ</t>
    </rPh>
    <rPh sb="2" eb="4">
      <t>ニンゲン</t>
    </rPh>
    <rPh sb="4" eb="6">
      <t>コウガク</t>
    </rPh>
    <phoneticPr fontId="1"/>
  </si>
  <si>
    <t>地理情報システム</t>
    <rPh sb="0" eb="4">
      <t>チリジョウホウ</t>
    </rPh>
    <phoneticPr fontId="1"/>
  </si>
  <si>
    <t>地震工学</t>
    <rPh sb="0" eb="2">
      <t>ジシン</t>
    </rPh>
    <rPh sb="2" eb="4">
      <t>コウガク</t>
    </rPh>
    <phoneticPr fontId="1"/>
  </si>
  <si>
    <t>災害福祉</t>
    <rPh sb="0" eb="2">
      <t>サイガイ</t>
    </rPh>
    <rPh sb="2" eb="4">
      <t>フクシ</t>
    </rPh>
    <phoneticPr fontId="1"/>
  </si>
  <si>
    <t>災害医療システム</t>
    <rPh sb="0" eb="2">
      <t>サイガイ</t>
    </rPh>
    <rPh sb="2" eb="4">
      <t>イリョウ</t>
    </rPh>
    <phoneticPr fontId="1"/>
  </si>
  <si>
    <t>防災教育実習</t>
    <rPh sb="0" eb="2">
      <t>ボウサイ</t>
    </rPh>
    <rPh sb="2" eb="4">
      <t>キョウイク</t>
    </rPh>
    <rPh sb="4" eb="6">
      <t>ジッシュウ</t>
    </rPh>
    <phoneticPr fontId="1"/>
  </si>
  <si>
    <t>災害過程論</t>
    <rPh sb="0" eb="2">
      <t>サイガイ</t>
    </rPh>
    <rPh sb="2" eb="4">
      <t>カテイ</t>
    </rPh>
    <rPh sb="4" eb="5">
      <t>ロン</t>
    </rPh>
    <phoneticPr fontId="1"/>
  </si>
  <si>
    <t>先端環境防災研究</t>
    <rPh sb="0" eb="2">
      <t>センタン</t>
    </rPh>
    <rPh sb="2" eb="4">
      <t>カンキョウ</t>
    </rPh>
    <rPh sb="4" eb="6">
      <t>ボウサイ</t>
    </rPh>
    <rPh sb="6" eb="8">
      <t>ケンキュウ</t>
    </rPh>
    <phoneticPr fontId="1"/>
  </si>
  <si>
    <t>防災法制度</t>
    <rPh sb="0" eb="2">
      <t>ボウサイ</t>
    </rPh>
    <rPh sb="2" eb="5">
      <t>ホウセイド</t>
    </rPh>
    <phoneticPr fontId="1"/>
  </si>
  <si>
    <t>防災行政論</t>
    <rPh sb="0" eb="2">
      <t>ボウサイ</t>
    </rPh>
    <rPh sb="2" eb="4">
      <t>ギョウセイ</t>
    </rPh>
    <rPh sb="4" eb="5">
      <t>ロン</t>
    </rPh>
    <phoneticPr fontId="1"/>
  </si>
  <si>
    <t>災害心理学</t>
    <rPh sb="0" eb="2">
      <t>サイガイ</t>
    </rPh>
    <rPh sb="2" eb="5">
      <t>シンリガク</t>
    </rPh>
    <phoneticPr fontId="1"/>
  </si>
  <si>
    <t>現代社会と安全</t>
    <rPh sb="0" eb="4">
      <t>ゲンダイシャカイ</t>
    </rPh>
    <rPh sb="5" eb="7">
      <t>アンゼン</t>
    </rPh>
    <phoneticPr fontId="1"/>
  </si>
  <si>
    <t>環境社会心理学</t>
    <rPh sb="0" eb="2">
      <t>カンキョウ</t>
    </rPh>
    <rPh sb="2" eb="4">
      <t>シャカイ</t>
    </rPh>
    <rPh sb="4" eb="7">
      <t>シンリガク</t>
    </rPh>
    <phoneticPr fontId="1"/>
  </si>
  <si>
    <t>社会調査論</t>
    <rPh sb="0" eb="2">
      <t>シャカイ</t>
    </rPh>
    <rPh sb="2" eb="4">
      <t>チョウサ</t>
    </rPh>
    <rPh sb="4" eb="5">
      <t>ロン</t>
    </rPh>
    <phoneticPr fontId="1"/>
  </si>
  <si>
    <t>質的調査研究</t>
    <rPh sb="0" eb="2">
      <t>シツテキ</t>
    </rPh>
    <rPh sb="2" eb="4">
      <t>チョウサ</t>
    </rPh>
    <rPh sb="4" eb="6">
      <t>ケンキュウ</t>
    </rPh>
    <phoneticPr fontId="1"/>
  </si>
  <si>
    <t>地域サステナビリティ特論</t>
    <rPh sb="0" eb="2">
      <t>チイキ</t>
    </rPh>
    <rPh sb="10" eb="12">
      <t>トクロン</t>
    </rPh>
    <phoneticPr fontId="1"/>
  </si>
  <si>
    <t>環境行政論</t>
    <rPh sb="0" eb="2">
      <t>カンキョウ</t>
    </rPh>
    <rPh sb="2" eb="4">
      <t>ギョウセイ</t>
    </rPh>
    <rPh sb="4" eb="5">
      <t>ロン</t>
    </rPh>
    <phoneticPr fontId="1"/>
  </si>
  <si>
    <t>防災社会情報論</t>
    <rPh sb="0" eb="2">
      <t>ボウサイ</t>
    </rPh>
    <rPh sb="2" eb="4">
      <t>シャカイ</t>
    </rPh>
    <rPh sb="4" eb="6">
      <t>ジョウホウ</t>
    </rPh>
    <rPh sb="6" eb="7">
      <t>ロン</t>
    </rPh>
    <phoneticPr fontId="1"/>
  </si>
  <si>
    <t>環境防災調査法</t>
    <rPh sb="0" eb="2">
      <t>カンキョウ</t>
    </rPh>
    <rPh sb="2" eb="4">
      <t>ボウサイ</t>
    </rPh>
    <rPh sb="4" eb="7">
      <t>チョウサホウ</t>
    </rPh>
    <phoneticPr fontId="1"/>
  </si>
  <si>
    <t>総合演習科目</t>
    <rPh sb="0" eb="2">
      <t>ソウゴウ</t>
    </rPh>
    <rPh sb="2" eb="4">
      <t>エンシュウ</t>
    </rPh>
    <rPh sb="4" eb="6">
      <t>カモク</t>
    </rPh>
    <phoneticPr fontId="1"/>
  </si>
  <si>
    <t>ゼミナールI</t>
    <phoneticPr fontId="1"/>
  </si>
  <si>
    <t>ゼミナールII</t>
    <phoneticPr fontId="1"/>
  </si>
  <si>
    <t>卒業研究I</t>
    <rPh sb="0" eb="2">
      <t>ソツギョウ</t>
    </rPh>
    <rPh sb="2" eb="4">
      <t>ケンキュウ</t>
    </rPh>
    <phoneticPr fontId="1"/>
  </si>
  <si>
    <t>卒業研究II</t>
    <rPh sb="0" eb="2">
      <t>ソツギョウ</t>
    </rPh>
    <rPh sb="2" eb="4">
      <t>ケンキュウ</t>
    </rPh>
    <phoneticPr fontId="1"/>
  </si>
  <si>
    <t>単位数</t>
    <rPh sb="0" eb="3">
      <t>タンイスウ</t>
    </rPh>
    <phoneticPr fontId="1"/>
  </si>
  <si>
    <t>修得単位数</t>
    <rPh sb="0" eb="2">
      <t>シュウトク</t>
    </rPh>
    <rPh sb="2" eb="4">
      <t>タンイ</t>
    </rPh>
    <rPh sb="4" eb="5">
      <t>スウ</t>
    </rPh>
    <phoneticPr fontId="1"/>
  </si>
  <si>
    <t>キャリア開発論IV</t>
    <rPh sb="4" eb="6">
      <t>カイハツ</t>
    </rPh>
    <rPh sb="6" eb="7">
      <t>ロン</t>
    </rPh>
    <phoneticPr fontId="1"/>
  </si>
  <si>
    <t>科目区分</t>
    <rPh sb="0" eb="2">
      <t>カモク</t>
    </rPh>
    <rPh sb="2" eb="4">
      <t>クブン</t>
    </rPh>
    <phoneticPr fontId="1"/>
  </si>
  <si>
    <t>授業科目の名称</t>
    <rPh sb="0" eb="2">
      <t>ジュギョウ</t>
    </rPh>
    <rPh sb="2" eb="4">
      <t>カモク</t>
    </rPh>
    <rPh sb="5" eb="7">
      <t>メイショウ</t>
    </rPh>
    <phoneticPr fontId="1"/>
  </si>
  <si>
    <t>必修科目</t>
    <rPh sb="0" eb="4">
      <t>ヒッシュウカモク</t>
    </rPh>
    <phoneticPr fontId="1"/>
  </si>
  <si>
    <t>選択科目</t>
    <rPh sb="0" eb="2">
      <t>センタク</t>
    </rPh>
    <rPh sb="2" eb="4">
      <t>カモク</t>
    </rPh>
    <phoneticPr fontId="1"/>
  </si>
  <si>
    <t>専門教育科目</t>
    <rPh sb="0" eb="4">
      <t>センモンキョウイク</t>
    </rPh>
    <rPh sb="4" eb="6">
      <t>カモク</t>
    </rPh>
    <phoneticPr fontId="1"/>
  </si>
  <si>
    <t>専門基礎科目</t>
    <rPh sb="0" eb="4">
      <t>センモンキソ</t>
    </rPh>
    <rPh sb="4" eb="6">
      <t>カモク</t>
    </rPh>
    <phoneticPr fontId="1"/>
  </si>
  <si>
    <t>環境・自然再生科目</t>
    <rPh sb="0" eb="2">
      <t>カンキョウ</t>
    </rPh>
    <rPh sb="3" eb="5">
      <t>シゼン</t>
    </rPh>
    <rPh sb="5" eb="7">
      <t>サイセイ</t>
    </rPh>
    <rPh sb="7" eb="9">
      <t>カモク</t>
    </rPh>
    <phoneticPr fontId="1"/>
  </si>
  <si>
    <t>防災・地域安全科目</t>
    <rPh sb="0" eb="2">
      <t>ボウサイ</t>
    </rPh>
    <rPh sb="3" eb="5">
      <t>チイキ</t>
    </rPh>
    <rPh sb="5" eb="7">
      <t>アンゼン</t>
    </rPh>
    <rPh sb="7" eb="9">
      <t>カモク</t>
    </rPh>
    <phoneticPr fontId="1"/>
  </si>
  <si>
    <t>最低必要単位数</t>
    <rPh sb="0" eb="2">
      <t>サイテイ</t>
    </rPh>
    <rPh sb="2" eb="4">
      <t>ヒツヨウ</t>
    </rPh>
    <rPh sb="4" eb="6">
      <t>タンイ</t>
    </rPh>
    <rPh sb="6" eb="7">
      <t>スウ</t>
    </rPh>
    <phoneticPr fontId="1"/>
  </si>
  <si>
    <t>科目区分</t>
    <rPh sb="0" eb="4">
      <t>カモククブン</t>
    </rPh>
    <phoneticPr fontId="1"/>
  </si>
  <si>
    <t>修得科目チェック欄</t>
    <rPh sb="0" eb="2">
      <t>シュウトク</t>
    </rPh>
    <rPh sb="2" eb="4">
      <t>カモク</t>
    </rPh>
    <rPh sb="8" eb="9">
      <t>ラン</t>
    </rPh>
    <phoneticPr fontId="1"/>
  </si>
  <si>
    <t>黄色網掛け</t>
    <rPh sb="0" eb="2">
      <t>キイロ</t>
    </rPh>
    <rPh sb="2" eb="4">
      <t>アミカ</t>
    </rPh>
    <phoneticPr fontId="1"/>
  </si>
  <si>
    <t>修得した単位数を記入することで、チェックリストに単位数が集計されます</t>
    <rPh sb="0" eb="2">
      <t>シュウトク</t>
    </rPh>
    <rPh sb="4" eb="6">
      <t>タンイ</t>
    </rPh>
    <rPh sb="6" eb="7">
      <t>スウ</t>
    </rPh>
    <rPh sb="8" eb="10">
      <t>キニュウ</t>
    </rPh>
    <rPh sb="24" eb="26">
      <t>タンイ</t>
    </rPh>
    <rPh sb="26" eb="27">
      <t>スウ</t>
    </rPh>
    <rPh sb="28" eb="30">
      <t>シュウケイ</t>
    </rPh>
    <phoneticPr fontId="1"/>
  </si>
  <si>
    <t>合計単位数：</t>
    <rPh sb="0" eb="2">
      <t>ゴウケイ</t>
    </rPh>
    <rPh sb="2" eb="4">
      <t>タンイ</t>
    </rPh>
    <rPh sb="4" eb="5">
      <t>スウ</t>
    </rPh>
    <phoneticPr fontId="1"/>
  </si>
  <si>
    <t>不足単位数</t>
    <rPh sb="0" eb="2">
      <t>フソク</t>
    </rPh>
    <rPh sb="2" eb="4">
      <t>タンイ</t>
    </rPh>
    <rPh sb="4" eb="5">
      <t>スウ</t>
    </rPh>
    <phoneticPr fontId="1"/>
  </si>
  <si>
    <t>※防災・地域安全コースの学生は4単位に満たなくでも構わない</t>
    <rPh sb="1" eb="3">
      <t>ボウサイ</t>
    </rPh>
    <rPh sb="4" eb="6">
      <t>チイキ</t>
    </rPh>
    <rPh sb="6" eb="8">
      <t>アンゼン</t>
    </rPh>
    <rPh sb="12" eb="14">
      <t>ガクセイ</t>
    </rPh>
    <rPh sb="16" eb="18">
      <t>タンイ</t>
    </rPh>
    <rPh sb="19" eb="20">
      <t>ミ</t>
    </rPh>
    <rPh sb="25" eb="26">
      <t>カマ</t>
    </rPh>
    <phoneticPr fontId="1"/>
  </si>
  <si>
    <t>※防災・地域安全コースの学生は24単位に満たなくでも構わない</t>
    <rPh sb="1" eb="3">
      <t>ボウサイ</t>
    </rPh>
    <rPh sb="4" eb="6">
      <t>チイキ</t>
    </rPh>
    <rPh sb="6" eb="8">
      <t>アンゼン</t>
    </rPh>
    <rPh sb="12" eb="14">
      <t>ガクセイ</t>
    </rPh>
    <rPh sb="17" eb="19">
      <t>タンイ</t>
    </rPh>
    <rPh sb="20" eb="21">
      <t>ミ</t>
    </rPh>
    <rPh sb="26" eb="27">
      <t>カマ</t>
    </rPh>
    <phoneticPr fontId="1"/>
  </si>
  <si>
    <t>※環境・自然再生コースの学生は４単位に満たなくても構わない</t>
    <rPh sb="1" eb="3">
      <t>カンキョウ</t>
    </rPh>
    <rPh sb="4" eb="6">
      <t>シゼン</t>
    </rPh>
    <rPh sb="6" eb="8">
      <t>サイセイ</t>
    </rPh>
    <rPh sb="12" eb="14">
      <t>ガクセイ</t>
    </rPh>
    <rPh sb="16" eb="18">
      <t>タンイ</t>
    </rPh>
    <rPh sb="19" eb="20">
      <t>ミ</t>
    </rPh>
    <rPh sb="25" eb="26">
      <t>カマ</t>
    </rPh>
    <phoneticPr fontId="1"/>
  </si>
  <si>
    <t>※環境・自然再生コースの学生は24単位に満たなくても構わない</t>
    <rPh sb="1" eb="3">
      <t>カンキョウ</t>
    </rPh>
    <rPh sb="4" eb="6">
      <t>シゼン</t>
    </rPh>
    <rPh sb="6" eb="8">
      <t>サイセイ</t>
    </rPh>
    <rPh sb="12" eb="14">
      <t>ガクセイ</t>
    </rPh>
    <rPh sb="17" eb="19">
      <t>タンイ</t>
    </rPh>
    <rPh sb="20" eb="21">
      <t>ミ</t>
    </rPh>
    <rPh sb="26" eb="27">
      <t>カマ</t>
    </rPh>
    <phoneticPr fontId="1"/>
  </si>
  <si>
    <t>・このチェックシートに、自身の修得単位数を入力することで、現在の修得単位数と卒業要件の比較ができます。</t>
    <rPh sb="12" eb="14">
      <t>ジシン</t>
    </rPh>
    <rPh sb="15" eb="19">
      <t>シュウトクタンイ</t>
    </rPh>
    <rPh sb="19" eb="20">
      <t>スウ</t>
    </rPh>
    <rPh sb="21" eb="23">
      <t>ニュウリョク</t>
    </rPh>
    <rPh sb="29" eb="31">
      <t>ゲンザイ</t>
    </rPh>
    <rPh sb="32" eb="34">
      <t>シュウトク</t>
    </rPh>
    <rPh sb="34" eb="37">
      <t>タンイスウ</t>
    </rPh>
    <rPh sb="38" eb="40">
      <t>ソツギョウ</t>
    </rPh>
    <rPh sb="40" eb="42">
      <t>ヨウケン</t>
    </rPh>
    <rPh sb="43" eb="45">
      <t>ヒカク</t>
    </rPh>
    <phoneticPr fontId="1"/>
  </si>
  <si>
    <t>・黄色網掛けセル以外は変更できません。</t>
    <rPh sb="1" eb="3">
      <t>キイロ</t>
    </rPh>
    <rPh sb="3" eb="5">
      <t>アミカ</t>
    </rPh>
    <rPh sb="8" eb="10">
      <t>イガイ</t>
    </rPh>
    <rPh sb="11" eb="13">
      <t>ヘンコウ</t>
    </rPh>
    <phoneticPr fontId="1"/>
  </si>
  <si>
    <t>・（教員向け）黄色網掛けセル以外を編集したい場合は、下記の手順で保護を解除して下さい。</t>
    <rPh sb="2" eb="4">
      <t>キョウイン</t>
    </rPh>
    <rPh sb="4" eb="5">
      <t>ム</t>
    </rPh>
    <rPh sb="7" eb="9">
      <t>キイロ</t>
    </rPh>
    <rPh sb="9" eb="11">
      <t>アミカ</t>
    </rPh>
    <rPh sb="14" eb="16">
      <t>イガイ</t>
    </rPh>
    <rPh sb="17" eb="19">
      <t>ヘンシュウ</t>
    </rPh>
    <rPh sb="22" eb="24">
      <t>バアイ</t>
    </rPh>
    <rPh sb="26" eb="28">
      <t>カキ</t>
    </rPh>
    <rPh sb="29" eb="31">
      <t>テジュン</t>
    </rPh>
    <rPh sb="32" eb="34">
      <t>ホゴ</t>
    </rPh>
    <rPh sb="35" eb="37">
      <t>カイジョ</t>
    </rPh>
    <rPh sb="39" eb="40">
      <t>クダ</t>
    </rPh>
    <phoneticPr fontId="1"/>
  </si>
  <si>
    <t>・コースごとに修得が必要な専門教育科目が異なります。自身のコースの必修科目単位数、選択科目最低単位数を満たしているか確認して下さい。</t>
    <rPh sb="7" eb="9">
      <t>シュウトク</t>
    </rPh>
    <rPh sb="10" eb="12">
      <t>ヒツヨウ</t>
    </rPh>
    <rPh sb="13" eb="17">
      <t>センモンキョウイク</t>
    </rPh>
    <rPh sb="17" eb="19">
      <t>カモク</t>
    </rPh>
    <rPh sb="20" eb="21">
      <t>コト</t>
    </rPh>
    <rPh sb="26" eb="28">
      <t>ジシン</t>
    </rPh>
    <rPh sb="33" eb="37">
      <t>ヒッシュウカモク</t>
    </rPh>
    <rPh sb="37" eb="39">
      <t>タンイ</t>
    </rPh>
    <rPh sb="39" eb="40">
      <t>スウ</t>
    </rPh>
    <rPh sb="41" eb="43">
      <t>センタク</t>
    </rPh>
    <rPh sb="43" eb="45">
      <t>カモク</t>
    </rPh>
    <rPh sb="45" eb="47">
      <t>サイテイ</t>
    </rPh>
    <rPh sb="47" eb="49">
      <t>タンイ</t>
    </rPh>
    <rPh sb="49" eb="50">
      <t>スウ</t>
    </rPh>
    <rPh sb="51" eb="52">
      <t>ミ</t>
    </rPh>
    <rPh sb="58" eb="60">
      <t>カクニン</t>
    </rPh>
    <rPh sb="62" eb="63">
      <t>クダ</t>
    </rPh>
    <phoneticPr fontId="1"/>
  </si>
  <si>
    <t>修得単位数チェックシート</t>
    <rPh sb="0" eb="2">
      <t>シュウトク</t>
    </rPh>
    <rPh sb="2" eb="4">
      <t>タンイ</t>
    </rPh>
    <rPh sb="4" eb="5">
      <t>スウ</t>
    </rPh>
    <phoneticPr fontId="1"/>
  </si>
  <si>
    <t>修得単位数チェックシートの使い方</t>
    <rPh sb="0" eb="2">
      <t>シュウトク</t>
    </rPh>
    <rPh sb="2" eb="4">
      <t>タンイ</t>
    </rPh>
    <rPh sb="4" eb="5">
      <t>スウ</t>
    </rPh>
    <rPh sb="13" eb="14">
      <t>ツカ</t>
    </rPh>
    <rPh sb="15" eb="16">
      <t>カタ</t>
    </rPh>
    <phoneticPr fontId="1"/>
  </si>
  <si>
    <t>・このシートは自己確認用であり、大学として単位数や卒業の可否を保証するものではありません。</t>
    <rPh sb="7" eb="9">
      <t>ジコ</t>
    </rPh>
    <rPh sb="9" eb="11">
      <t>カクニン</t>
    </rPh>
    <rPh sb="11" eb="12">
      <t>ヨウ</t>
    </rPh>
    <rPh sb="16" eb="18">
      <t>ダイガク</t>
    </rPh>
    <rPh sb="21" eb="23">
      <t>タンイ</t>
    </rPh>
    <rPh sb="23" eb="24">
      <t>スウ</t>
    </rPh>
    <rPh sb="25" eb="27">
      <t>ソツギョウ</t>
    </rPh>
    <rPh sb="28" eb="30">
      <t>カヒ</t>
    </rPh>
    <rPh sb="31" eb="33">
      <t>ホショウ</t>
    </rPh>
    <phoneticPr fontId="1"/>
  </si>
  <si>
    <t>教職科目</t>
    <rPh sb="0" eb="4">
      <t>キョウショクカモク</t>
    </rPh>
    <phoneticPr fontId="1"/>
  </si>
  <si>
    <t>理科教育法I</t>
    <rPh sb="0" eb="2">
      <t>リカ</t>
    </rPh>
    <rPh sb="2" eb="5">
      <t>キョウイクホウ</t>
    </rPh>
    <phoneticPr fontId="1"/>
  </si>
  <si>
    <t>理科教育法II</t>
    <rPh sb="0" eb="2">
      <t>リカ</t>
    </rPh>
    <rPh sb="2" eb="5">
      <t>キョウイクホウ</t>
    </rPh>
    <phoneticPr fontId="1"/>
  </si>
  <si>
    <t>理科教育法III</t>
    <rPh sb="0" eb="2">
      <t>リカ</t>
    </rPh>
    <rPh sb="2" eb="5">
      <t>キョウイクホウ</t>
    </rPh>
    <phoneticPr fontId="1"/>
  </si>
  <si>
    <t>理科教育法IV</t>
    <rPh sb="0" eb="2">
      <t>リカ</t>
    </rPh>
    <rPh sb="2" eb="5">
      <t>キョウイクホウ</t>
    </rPh>
    <phoneticPr fontId="1"/>
  </si>
  <si>
    <t>教育学概論</t>
    <rPh sb="0" eb="3">
      <t>キョウイクガク</t>
    </rPh>
    <rPh sb="3" eb="5">
      <t>ガイロン</t>
    </rPh>
    <phoneticPr fontId="1"/>
  </si>
  <si>
    <t>学校と教育の歴史</t>
    <rPh sb="0" eb="2">
      <t>ガッコウ</t>
    </rPh>
    <rPh sb="3" eb="5">
      <t>キョウイク</t>
    </rPh>
    <rPh sb="6" eb="8">
      <t>レキシ</t>
    </rPh>
    <phoneticPr fontId="1"/>
  </si>
  <si>
    <t>教職概論</t>
    <rPh sb="0" eb="2">
      <t>キョウショク</t>
    </rPh>
    <rPh sb="2" eb="4">
      <t>ガイロン</t>
    </rPh>
    <phoneticPr fontId="1"/>
  </si>
  <si>
    <t>教育制度論</t>
    <rPh sb="0" eb="2">
      <t>キョウイク</t>
    </rPh>
    <rPh sb="2" eb="4">
      <t>セイド</t>
    </rPh>
    <rPh sb="4" eb="5">
      <t>ロン</t>
    </rPh>
    <phoneticPr fontId="1"/>
  </si>
  <si>
    <t>教育経営論</t>
    <rPh sb="0" eb="2">
      <t>キョウイク</t>
    </rPh>
    <rPh sb="2" eb="4">
      <t>ケイエイ</t>
    </rPh>
    <rPh sb="4" eb="5">
      <t>ロン</t>
    </rPh>
    <phoneticPr fontId="1"/>
  </si>
  <si>
    <t>教育心理学</t>
    <rPh sb="0" eb="2">
      <t>キョウイク</t>
    </rPh>
    <rPh sb="2" eb="5">
      <t>シンリガク</t>
    </rPh>
    <phoneticPr fontId="1"/>
  </si>
  <si>
    <t>特別支援教育</t>
    <rPh sb="0" eb="2">
      <t>トクベツ</t>
    </rPh>
    <rPh sb="2" eb="4">
      <t>シエン</t>
    </rPh>
    <rPh sb="4" eb="6">
      <t>キョウイク</t>
    </rPh>
    <phoneticPr fontId="1"/>
  </si>
  <si>
    <t>教育課程編成論</t>
    <rPh sb="0" eb="2">
      <t>キョウイク</t>
    </rPh>
    <rPh sb="2" eb="4">
      <t>カテイ</t>
    </rPh>
    <rPh sb="4" eb="6">
      <t>ヘンセイ</t>
    </rPh>
    <rPh sb="6" eb="7">
      <t>ロン</t>
    </rPh>
    <phoneticPr fontId="1"/>
  </si>
  <si>
    <t>道徳教育指導論</t>
    <rPh sb="0" eb="2">
      <t>ドウトク</t>
    </rPh>
    <rPh sb="2" eb="4">
      <t>キョウイク</t>
    </rPh>
    <rPh sb="4" eb="6">
      <t>シドウ</t>
    </rPh>
    <rPh sb="6" eb="7">
      <t>ロン</t>
    </rPh>
    <phoneticPr fontId="1"/>
  </si>
  <si>
    <t>特別活動及び総合的な学習の時間の指導法</t>
    <rPh sb="0" eb="2">
      <t>トクベツ</t>
    </rPh>
    <rPh sb="2" eb="4">
      <t>カツドウ</t>
    </rPh>
    <rPh sb="4" eb="5">
      <t>オヨ</t>
    </rPh>
    <rPh sb="6" eb="9">
      <t>ソウゴウテキ</t>
    </rPh>
    <rPh sb="10" eb="12">
      <t>ガクシュウ</t>
    </rPh>
    <rPh sb="13" eb="15">
      <t>ジカン</t>
    </rPh>
    <rPh sb="16" eb="19">
      <t>シドウホウ</t>
    </rPh>
    <phoneticPr fontId="1"/>
  </si>
  <si>
    <t>生徒・進路指導論</t>
    <rPh sb="0" eb="2">
      <t>セイト</t>
    </rPh>
    <rPh sb="3" eb="5">
      <t>シンロ</t>
    </rPh>
    <rPh sb="5" eb="7">
      <t>シドウ</t>
    </rPh>
    <rPh sb="7" eb="8">
      <t>ロン</t>
    </rPh>
    <phoneticPr fontId="1"/>
  </si>
  <si>
    <t>教育相談の基礎</t>
    <rPh sb="0" eb="2">
      <t>キョウイク</t>
    </rPh>
    <rPh sb="2" eb="4">
      <t>ソウダン</t>
    </rPh>
    <rPh sb="5" eb="7">
      <t>キソ</t>
    </rPh>
    <phoneticPr fontId="1"/>
  </si>
  <si>
    <t>中等教育実習指導</t>
    <rPh sb="0" eb="2">
      <t>チュウトウ</t>
    </rPh>
    <rPh sb="2" eb="4">
      <t>キョウイク</t>
    </rPh>
    <rPh sb="4" eb="6">
      <t>ジッシュウ</t>
    </rPh>
    <rPh sb="6" eb="8">
      <t>シドウ</t>
    </rPh>
    <phoneticPr fontId="1"/>
  </si>
  <si>
    <t>中等教育実習A</t>
    <rPh sb="0" eb="2">
      <t>チュウトウ</t>
    </rPh>
    <rPh sb="2" eb="4">
      <t>キョウイク</t>
    </rPh>
    <rPh sb="4" eb="6">
      <t>ジッシュウ</t>
    </rPh>
    <phoneticPr fontId="1"/>
  </si>
  <si>
    <t>中等教育実習B</t>
    <rPh sb="0" eb="2">
      <t>チュウトウ</t>
    </rPh>
    <rPh sb="2" eb="4">
      <t>キョウイク</t>
    </rPh>
    <rPh sb="4" eb="6">
      <t>ジッシュウ</t>
    </rPh>
    <phoneticPr fontId="1"/>
  </si>
  <si>
    <t>教職実践演習（中・高）</t>
    <rPh sb="0" eb="2">
      <t>キョウショク</t>
    </rPh>
    <rPh sb="2" eb="4">
      <t>ジッセン</t>
    </rPh>
    <rPh sb="4" eb="6">
      <t>エンシュウ</t>
    </rPh>
    <rPh sb="7" eb="8">
      <t>チュウ</t>
    </rPh>
    <rPh sb="9" eb="10">
      <t>コウ</t>
    </rPh>
    <phoneticPr fontId="1"/>
  </si>
  <si>
    <t>教育職員免許法施行規則第66条の6に定める科目</t>
    <rPh sb="0" eb="2">
      <t>キョウイク</t>
    </rPh>
    <rPh sb="2" eb="4">
      <t>ショクイン</t>
    </rPh>
    <rPh sb="4" eb="6">
      <t>メンキョ</t>
    </rPh>
    <rPh sb="6" eb="7">
      <t>ホウ</t>
    </rPh>
    <rPh sb="7" eb="9">
      <t>セコウ</t>
    </rPh>
    <rPh sb="9" eb="11">
      <t>キソク</t>
    </rPh>
    <rPh sb="11" eb="12">
      <t>ダイ</t>
    </rPh>
    <rPh sb="14" eb="15">
      <t>ジョウ</t>
    </rPh>
    <rPh sb="18" eb="19">
      <t>サダ</t>
    </rPh>
    <rPh sb="21" eb="23">
      <t>カモク</t>
    </rPh>
    <phoneticPr fontId="1"/>
  </si>
  <si>
    <t>教育の基礎的理解に関する科目</t>
    <rPh sb="0" eb="2">
      <t>キョウイク</t>
    </rPh>
    <rPh sb="3" eb="6">
      <t>キソテキ</t>
    </rPh>
    <rPh sb="6" eb="8">
      <t>リカイ</t>
    </rPh>
    <rPh sb="9" eb="10">
      <t>カン</t>
    </rPh>
    <rPh sb="12" eb="14">
      <t>カモク</t>
    </rPh>
    <phoneticPr fontId="1"/>
  </si>
  <si>
    <t>最低必要単位数（中）</t>
    <rPh sb="0" eb="2">
      <t>サイテイ</t>
    </rPh>
    <rPh sb="2" eb="4">
      <t>ヒツヨウ</t>
    </rPh>
    <rPh sb="4" eb="6">
      <t>タンイ</t>
    </rPh>
    <rPh sb="6" eb="7">
      <t>スウ</t>
    </rPh>
    <rPh sb="8" eb="9">
      <t>ナカ</t>
    </rPh>
    <phoneticPr fontId="1"/>
  </si>
  <si>
    <t>最低必要単位数（高）</t>
    <rPh sb="0" eb="2">
      <t>サイテイ</t>
    </rPh>
    <rPh sb="2" eb="4">
      <t>ヒツヨウ</t>
    </rPh>
    <rPh sb="4" eb="6">
      <t>タンイ</t>
    </rPh>
    <rPh sb="6" eb="7">
      <t>スウ</t>
    </rPh>
    <rPh sb="8" eb="9">
      <t>コウ</t>
    </rPh>
    <phoneticPr fontId="1"/>
  </si>
  <si>
    <t>修得単位数（中）</t>
    <rPh sb="0" eb="2">
      <t>シュウトク</t>
    </rPh>
    <rPh sb="2" eb="4">
      <t>タンイ</t>
    </rPh>
    <rPh sb="4" eb="5">
      <t>スウ</t>
    </rPh>
    <rPh sb="6" eb="7">
      <t>チュウ</t>
    </rPh>
    <phoneticPr fontId="1"/>
  </si>
  <si>
    <t>教科及び教科の指導法に関する科目</t>
    <rPh sb="0" eb="2">
      <t>キョウカ</t>
    </rPh>
    <rPh sb="2" eb="3">
      <t>オヨ</t>
    </rPh>
    <rPh sb="4" eb="6">
      <t>キョウカ</t>
    </rPh>
    <rPh sb="7" eb="10">
      <t>シドウホウ</t>
    </rPh>
    <rPh sb="11" eb="12">
      <t>カン</t>
    </rPh>
    <rPh sb="14" eb="16">
      <t>カモク</t>
    </rPh>
    <phoneticPr fontId="1"/>
  </si>
  <si>
    <t>大学が独自に設定する科目</t>
    <rPh sb="0" eb="2">
      <t>ダイガク</t>
    </rPh>
    <rPh sb="3" eb="5">
      <t>ドクジ</t>
    </rPh>
    <rPh sb="6" eb="8">
      <t>セッテイ</t>
    </rPh>
    <rPh sb="10" eb="12">
      <t>カモク</t>
    </rPh>
    <phoneticPr fontId="1"/>
  </si>
  <si>
    <t>不足単位数（中）</t>
    <rPh sb="0" eb="2">
      <t>フソク</t>
    </rPh>
    <rPh sb="2" eb="4">
      <t>タンイ</t>
    </rPh>
    <rPh sb="4" eb="5">
      <t>スウ</t>
    </rPh>
    <rPh sb="6" eb="7">
      <t>チュウ</t>
    </rPh>
    <phoneticPr fontId="1"/>
  </si>
  <si>
    <t>不足単位数（高）</t>
    <rPh sb="0" eb="2">
      <t>フソク</t>
    </rPh>
    <rPh sb="2" eb="4">
      <t>タンイ</t>
    </rPh>
    <rPh sb="4" eb="5">
      <t>スウ</t>
    </rPh>
    <rPh sb="6" eb="7">
      <t>コウ</t>
    </rPh>
    <phoneticPr fontId="1"/>
  </si>
  <si>
    <t>・教職科目の単位数合計はV3:AJ11のセルに表示されます。</t>
    <rPh sb="1" eb="3">
      <t>キョウショク</t>
    </rPh>
    <rPh sb="3" eb="5">
      <t>カモク</t>
    </rPh>
    <rPh sb="6" eb="8">
      <t>タンイ</t>
    </rPh>
    <rPh sb="8" eb="9">
      <t>スウ</t>
    </rPh>
    <rPh sb="9" eb="11">
      <t>ゴウケイ</t>
    </rPh>
    <rPh sb="23" eb="25">
      <t>ヒョウジ</t>
    </rPh>
    <phoneticPr fontId="1"/>
  </si>
  <si>
    <t>　　　校閲タブ&gt;シートの保護の解除&gt;パスワード＞tanni</t>
    <rPh sb="15" eb="17">
      <t>カイジョ</t>
    </rPh>
    <phoneticPr fontId="1"/>
  </si>
  <si>
    <t>卒業必要単位</t>
    <rPh sb="0" eb="2">
      <t>ソツギョウ</t>
    </rPh>
    <rPh sb="2" eb="4">
      <t>ヒツヨウ</t>
    </rPh>
    <rPh sb="4" eb="6">
      <t>タンイ</t>
    </rPh>
    <phoneticPr fontId="1"/>
  </si>
  <si>
    <t>教職必要単位</t>
    <rPh sb="0" eb="2">
      <t>キョウショク</t>
    </rPh>
    <rPh sb="2" eb="4">
      <t>ヒツヨウ</t>
    </rPh>
    <rPh sb="4" eb="6">
      <t>タンイ</t>
    </rPh>
    <phoneticPr fontId="1"/>
  </si>
  <si>
    <t>・このチェックシートは、社会環境学部の学生が卒業必要単位数、教職必要単位数を確認するために作られたものです。</t>
    <rPh sb="12" eb="18">
      <t>シャカイカンキョウガクブ</t>
    </rPh>
    <rPh sb="19" eb="21">
      <t>ガクセイ</t>
    </rPh>
    <rPh sb="22" eb="24">
      <t>ソツギョウ</t>
    </rPh>
    <rPh sb="24" eb="26">
      <t>ヒツヨウ</t>
    </rPh>
    <rPh sb="26" eb="28">
      <t>タンイ</t>
    </rPh>
    <rPh sb="28" eb="29">
      <t>スウ</t>
    </rPh>
    <rPh sb="30" eb="32">
      <t>キョウショク</t>
    </rPh>
    <rPh sb="32" eb="34">
      <t>ヒツヨウ</t>
    </rPh>
    <rPh sb="34" eb="36">
      <t>タンイ</t>
    </rPh>
    <rPh sb="36" eb="37">
      <t>スウ</t>
    </rPh>
    <rPh sb="38" eb="40">
      <t>カクニン</t>
    </rPh>
    <rPh sb="45" eb="46">
      <t>ツク</t>
    </rPh>
    <phoneticPr fontId="1"/>
  </si>
  <si>
    <t>・ファイル内容に不具合や間違いがある場合は黒田（kuroda@sz.tokoha-u.ac.jp）まで知らせて下さい。</t>
    <rPh sb="5" eb="7">
      <t>ナイヨウ</t>
    </rPh>
    <rPh sb="8" eb="11">
      <t>フグアイ</t>
    </rPh>
    <rPh sb="12" eb="14">
      <t>マチガ</t>
    </rPh>
    <rPh sb="18" eb="20">
      <t>バアイ</t>
    </rPh>
    <rPh sb="21" eb="23">
      <t>クロダ</t>
    </rPh>
    <rPh sb="51" eb="52">
      <t>シ</t>
    </rPh>
    <rPh sb="55" eb="56">
      <t>クダ</t>
    </rPh>
    <phoneticPr fontId="1"/>
  </si>
  <si>
    <t>修得単位数（高）</t>
    <rPh sb="0" eb="2">
      <t>シュウトク</t>
    </rPh>
    <rPh sb="2" eb="4">
      <t>タンイ</t>
    </rPh>
    <rPh sb="4" eb="5">
      <t>スウ</t>
    </rPh>
    <rPh sb="6" eb="7">
      <t>コウ</t>
    </rPh>
    <phoneticPr fontId="1"/>
  </si>
  <si>
    <t>必修</t>
    <rPh sb="0" eb="2">
      <t>ヒッシュウ</t>
    </rPh>
    <phoneticPr fontId="1"/>
  </si>
  <si>
    <t>必修（環）</t>
    <rPh sb="0" eb="2">
      <t>ヒッシュウ</t>
    </rPh>
    <rPh sb="3" eb="4">
      <t>ワ</t>
    </rPh>
    <phoneticPr fontId="1"/>
  </si>
  <si>
    <t>必修（防）</t>
    <rPh sb="0" eb="2">
      <t>ヒッシュウ</t>
    </rPh>
    <rPh sb="3" eb="4">
      <t>ボウ</t>
    </rPh>
    <phoneticPr fontId="1"/>
  </si>
  <si>
    <t>教職必修</t>
    <rPh sb="0" eb="2">
      <t>キョウショク</t>
    </rPh>
    <rPh sb="2" eb="4">
      <t>ヒッシュウ</t>
    </rPh>
    <phoneticPr fontId="1"/>
  </si>
  <si>
    <t>教職必修（中）</t>
    <rPh sb="0" eb="2">
      <t>キョウショク</t>
    </rPh>
    <rPh sb="2" eb="4">
      <t>ヒッシュウ</t>
    </rPh>
    <rPh sb="5" eb="6">
      <t>チュウ</t>
    </rPh>
    <phoneticPr fontId="1"/>
  </si>
  <si>
    <t>教職必修（中・高）</t>
    <rPh sb="0" eb="2">
      <t>キョウショク</t>
    </rPh>
    <rPh sb="2" eb="4">
      <t>ヒッシュウ</t>
    </rPh>
    <rPh sb="5" eb="6">
      <t>チュウ</t>
    </rPh>
    <rPh sb="7" eb="8">
      <t>コウ</t>
    </rPh>
    <phoneticPr fontId="1"/>
  </si>
  <si>
    <t>教職必修（高）</t>
    <rPh sb="0" eb="2">
      <t>キョウショク</t>
    </rPh>
    <rPh sb="2" eb="4">
      <t>ヒッシュウ</t>
    </rPh>
    <rPh sb="5" eb="6">
      <t>コウ</t>
    </rPh>
    <phoneticPr fontId="1"/>
  </si>
  <si>
    <t>学習・発達論</t>
    <rPh sb="0" eb="2">
      <t>ガクシュウ</t>
    </rPh>
    <rPh sb="3" eb="5">
      <t>ハッタツ</t>
    </rPh>
    <rPh sb="5" eb="6">
      <t>ロン</t>
    </rPh>
    <phoneticPr fontId="1"/>
  </si>
  <si>
    <t>・自身の入学年度に合ったシートを用いて、各講義ごとに修得単位数を黄色網掛けのセルに入力することで、シートに左上の表に卒業要件に対応した形で単位数合計が表示されます。</t>
    <rPh sb="1" eb="3">
      <t>ジシン</t>
    </rPh>
    <rPh sb="4" eb="6">
      <t>ニュウガク</t>
    </rPh>
    <rPh sb="6" eb="8">
      <t>ネンド</t>
    </rPh>
    <rPh sb="9" eb="10">
      <t>ア</t>
    </rPh>
    <rPh sb="16" eb="17">
      <t>モチ</t>
    </rPh>
    <rPh sb="20" eb="21">
      <t>カク</t>
    </rPh>
    <rPh sb="21" eb="23">
      <t>コウギ</t>
    </rPh>
    <rPh sb="26" eb="28">
      <t>シュウトク</t>
    </rPh>
    <rPh sb="28" eb="31">
      <t>タンイスウ</t>
    </rPh>
    <rPh sb="32" eb="34">
      <t>キイロ</t>
    </rPh>
    <rPh sb="34" eb="36">
      <t>アミカ</t>
    </rPh>
    <rPh sb="41" eb="43">
      <t>ニュウリョク</t>
    </rPh>
    <rPh sb="53" eb="55">
      <t>ヒダリウエ</t>
    </rPh>
    <rPh sb="56" eb="57">
      <t>ヒョウ</t>
    </rPh>
    <rPh sb="58" eb="60">
      <t>ソツギョウ</t>
    </rPh>
    <rPh sb="60" eb="62">
      <t>ヨウケン</t>
    </rPh>
    <rPh sb="63" eb="65">
      <t>タイオウ</t>
    </rPh>
    <rPh sb="67" eb="68">
      <t>カタチ</t>
    </rPh>
    <rPh sb="69" eb="72">
      <t>タンイスウ</t>
    </rPh>
    <rPh sb="72" eb="74">
      <t>ゴウケイ</t>
    </rPh>
    <rPh sb="75" eb="77">
      <t>ヒョウジ</t>
    </rPh>
    <phoneticPr fontId="1"/>
  </si>
  <si>
    <t>地域社会学I</t>
    <rPh sb="0" eb="2">
      <t>チイキ</t>
    </rPh>
    <rPh sb="2" eb="4">
      <t>シャカイ</t>
    </rPh>
    <rPh sb="4" eb="5">
      <t>ガク</t>
    </rPh>
    <phoneticPr fontId="1"/>
  </si>
  <si>
    <t>地域社会学II</t>
    <rPh sb="0" eb="5">
      <t>チイキシャカイガク</t>
    </rPh>
    <phoneticPr fontId="1"/>
  </si>
  <si>
    <t>災害の歴史と科学</t>
    <rPh sb="0" eb="2">
      <t>サイガイ</t>
    </rPh>
    <rPh sb="3" eb="5">
      <t>レキシ</t>
    </rPh>
    <rPh sb="6" eb="8">
      <t>カガク</t>
    </rPh>
    <phoneticPr fontId="1"/>
  </si>
  <si>
    <t>2024年3月29日　第0版</t>
    <rPh sb="4" eb="5">
      <t>ネン</t>
    </rPh>
    <rPh sb="6" eb="7">
      <t>ツキ</t>
    </rPh>
    <rPh sb="9" eb="10">
      <t>ヒ</t>
    </rPh>
    <rPh sb="11" eb="12">
      <t>ダイ</t>
    </rPh>
    <rPh sb="13" eb="14">
      <t>ハン</t>
    </rPh>
    <phoneticPr fontId="1"/>
  </si>
  <si>
    <t>教育方法・技術論（情報通信技術の活用含む）</t>
    <rPh sb="0" eb="4">
      <t>キョウイクホウホウ</t>
    </rPh>
    <rPh sb="5" eb="7">
      <t>ギジュツ</t>
    </rPh>
    <rPh sb="7" eb="8">
      <t>ロン</t>
    </rPh>
    <rPh sb="9" eb="11">
      <t>ジョウホウ</t>
    </rPh>
    <rPh sb="11" eb="13">
      <t>ツウシン</t>
    </rPh>
    <rPh sb="13" eb="15">
      <t>ギジュツ</t>
    </rPh>
    <rPh sb="16" eb="18">
      <t>カツヨウ</t>
    </rPh>
    <rPh sb="18" eb="19">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</si>
</sst>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51">
    <xf numFmtId="0" fontId="0" fillId="0" borderId="0" xfId="0"/>
    <xf numFmtId="0" fontId="0" fillId="0" borderId="1" xfId="0" applyBorder="1"/>
    <xf numFmtId="0" fontId="0" fillId="0" borderId="0" xfId="0" applyAlignment="1">
      <alignment horizontal="center"/>
    </xf>
    <xf numFmtId="0" fontId="0" fillId="0" borderId="0" xfId="0" applyAlignment="1">
      <alignment horizontal="center" vertical="center"/>
    </xf>
    <xf numFmtId="0" fontId="3" fillId="0" borderId="0" xfId="0" applyFont="1"/>
    <xf numFmtId="0" fontId="0" fillId="2" borderId="0" xfId="0" applyFill="1"/>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xf numFmtId="0" fontId="2" fillId="5" borderId="1" xfId="0" applyFont="1" applyFill="1" applyBorder="1" applyAlignment="1">
      <alignment horizontal="center" vertical="center"/>
    </xf>
    <xf numFmtId="0" fontId="2" fillId="5" borderId="1" xfId="0" applyFont="1" applyFill="1" applyBorder="1" applyAlignment="1">
      <alignment horizontal="center"/>
    </xf>
    <xf numFmtId="0" fontId="0" fillId="5" borderId="1" xfId="0" applyFill="1" applyBorder="1"/>
    <xf numFmtId="0" fontId="0" fillId="0" borderId="0" xfId="0" applyAlignment="1">
      <alignment vertical="top"/>
    </xf>
    <xf numFmtId="0" fontId="2" fillId="0" borderId="0" xfId="0" applyFont="1"/>
    <xf numFmtId="0" fontId="0" fillId="2" borderId="1" xfId="0" applyFill="1" applyBorder="1" applyProtection="1">
      <protection locked="0"/>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xf>
    <xf numFmtId="0" fontId="2" fillId="3" borderId="1" xfId="0" applyFont="1" applyFill="1" applyBorder="1" applyAlignment="1">
      <alignment horizontal="center"/>
    </xf>
    <xf numFmtId="0" fontId="2" fillId="4" borderId="1" xfId="0" applyFont="1" applyFill="1" applyBorder="1" applyAlignment="1">
      <alignment horizontal="center"/>
    </xf>
    <xf numFmtId="0" fontId="4" fillId="0" borderId="0" xfId="0" applyFont="1"/>
    <xf numFmtId="0" fontId="0" fillId="0" borderId="1" xfId="0" applyBorder="1" applyProtection="1">
      <protection locked="0"/>
    </xf>
    <xf numFmtId="0" fontId="0" fillId="0" borderId="11" xfId="0" applyBorder="1" applyAlignment="1">
      <alignment vertical="top"/>
    </xf>
    <xf numFmtId="0" fontId="2" fillId="4" borderId="4" xfId="0" applyFont="1" applyFill="1" applyBorder="1" applyAlignment="1">
      <alignment horizontal="center" vertical="center"/>
    </xf>
    <xf numFmtId="0" fontId="2" fillId="4"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2" fillId="4" borderId="1" xfId="0" applyFont="1" applyFill="1" applyBorder="1" applyAlignment="1">
      <alignment horizontal="center" vertical="center"/>
    </xf>
    <xf numFmtId="0" fontId="2" fillId="5" borderId="8"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9" xfId="0" applyFont="1" applyFill="1" applyBorder="1" applyAlignment="1">
      <alignment horizontal="left" vertical="top" wrapText="1"/>
    </xf>
    <xf numFmtId="0" fontId="2" fillId="5" borderId="10" xfId="0" applyFont="1" applyFill="1" applyBorder="1" applyAlignment="1">
      <alignment horizontal="left" vertical="top" wrapText="1"/>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0" fillId="0" borderId="1"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0" fontId="2" fillId="5" borderId="1" xfId="0" applyFont="1" applyFill="1" applyBorder="1" applyAlignment="1">
      <alignment horizontal="left" vertical="top"/>
    </xf>
    <xf numFmtId="0" fontId="2" fillId="5" borderId="8" xfId="0" applyFont="1" applyFill="1" applyBorder="1" applyAlignment="1">
      <alignment horizontal="left" vertical="top"/>
    </xf>
    <xf numFmtId="0" fontId="2" fillId="5" borderId="7" xfId="0" applyFont="1" applyFill="1" applyBorder="1" applyAlignment="1">
      <alignment horizontal="left" vertical="top"/>
    </xf>
    <xf numFmtId="0" fontId="2" fillId="5" borderId="9" xfId="0" applyFont="1" applyFill="1" applyBorder="1" applyAlignment="1">
      <alignment horizontal="left" vertical="top"/>
    </xf>
    <xf numFmtId="0" fontId="2" fillId="5" borderId="10" xfId="0" applyFont="1" applyFill="1" applyBorder="1" applyAlignment="1">
      <alignment horizontal="left" vertical="top"/>
    </xf>
    <xf numFmtId="0" fontId="2" fillId="3" borderId="1" xfId="0" applyFont="1" applyFill="1" applyBorder="1" applyAlignment="1">
      <alignment horizontal="center" vertical="center"/>
    </xf>
    <xf numFmtId="0" fontId="0" fillId="0" borderId="1" xfId="0" applyBorder="1" applyAlignment="1">
      <alignment horizontal="left" vertical="top"/>
    </xf>
    <xf numFmtId="0" fontId="2" fillId="5" borderId="4" xfId="0" applyFont="1" applyFill="1" applyBorder="1" applyAlignment="1">
      <alignment horizontal="left" vertical="top"/>
    </xf>
    <xf numFmtId="0" fontId="2" fillId="5" borderId="5" xfId="0" applyFont="1" applyFill="1" applyBorder="1" applyAlignment="1">
      <alignment horizontal="left" vertical="top"/>
    </xf>
    <xf numFmtId="0" fontId="2" fillId="5" borderId="6" xfId="0" applyFont="1" applyFill="1" applyBorder="1" applyAlignment="1">
      <alignment horizontal="left" vertical="top"/>
    </xf>
  </cellXfs>
  <cellStyles count="1">
    <cellStyle name="標準" xfId="0" builtinId="0"/>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heetViews>
  <sheetFormatPr defaultRowHeight="18.75" x14ac:dyDescent="0.4"/>
  <sheetData>
    <row r="1" spans="1:1" x14ac:dyDescent="0.4">
      <c r="A1" s="13" t="s">
        <v>150</v>
      </c>
    </row>
    <row r="2" spans="1:1" x14ac:dyDescent="0.4">
      <c r="A2" t="s">
        <v>186</v>
      </c>
    </row>
    <row r="3" spans="1:1" x14ac:dyDescent="0.4">
      <c r="A3" t="s">
        <v>145</v>
      </c>
    </row>
    <row r="4" spans="1:1" x14ac:dyDescent="0.4">
      <c r="A4" t="s">
        <v>197</v>
      </c>
    </row>
    <row r="5" spans="1:1" x14ac:dyDescent="0.4">
      <c r="A5" t="s">
        <v>182</v>
      </c>
    </row>
    <row r="6" spans="1:1" x14ac:dyDescent="0.4">
      <c r="A6" t="s">
        <v>148</v>
      </c>
    </row>
    <row r="7" spans="1:1" x14ac:dyDescent="0.4">
      <c r="A7" t="s">
        <v>151</v>
      </c>
    </row>
    <row r="8" spans="1:1" x14ac:dyDescent="0.4">
      <c r="A8" t="s">
        <v>146</v>
      </c>
    </row>
    <row r="9" spans="1:1" x14ac:dyDescent="0.4">
      <c r="A9" t="s">
        <v>187</v>
      </c>
    </row>
    <row r="11" spans="1:1" x14ac:dyDescent="0.4">
      <c r="A11" t="s">
        <v>147</v>
      </c>
    </row>
    <row r="12" spans="1:1" x14ac:dyDescent="0.4">
      <c r="A12" t="s">
        <v>183</v>
      </c>
    </row>
  </sheetData>
  <sheetProtection algorithmName="SHA-512" hashValue="5oE+Or1QcY+4Dw/DFngAhucZUs8VA3o4mn/OkmXBKtMB2TGR5VAJgU2gwnZMk3jyadfqtD6te6aJ2XcB2Jgktg==" saltValue="q/Fcp7EGNSjpfWZs4OY4bw==" spinCount="100000" sheet="1" objects="1" scenario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2"/>
  <sheetViews>
    <sheetView tabSelected="1" zoomScale="85" zoomScaleNormal="85" workbookViewId="0">
      <selection activeCell="A2" sqref="A2"/>
    </sheetView>
  </sheetViews>
  <sheetFormatPr defaultRowHeight="18.75" x14ac:dyDescent="0.4"/>
  <cols>
    <col min="2" max="2" width="12.375" bestFit="1" customWidth="1"/>
    <col min="3" max="3" width="24.125" bestFit="1" customWidth="1"/>
    <col min="5" max="5" width="10.375" bestFit="1" customWidth="1"/>
    <col min="7" max="7" width="12.375" bestFit="1" customWidth="1"/>
    <col min="8" max="8" width="23.625" bestFit="1" customWidth="1"/>
    <col min="9" max="9" width="12.75" bestFit="1" customWidth="1"/>
    <col min="10" max="10" width="10.375" bestFit="1" customWidth="1"/>
    <col min="12" max="12" width="20.25" bestFit="1" customWidth="1"/>
    <col min="13" max="13" width="24.125" bestFit="1" customWidth="1"/>
    <col min="15" max="15" width="10.375" bestFit="1" customWidth="1"/>
    <col min="17" max="17" width="18.25" bestFit="1" customWidth="1"/>
    <col min="18" max="18" width="24.125" bestFit="1" customWidth="1"/>
    <col min="20" max="20" width="10.375" bestFit="1" customWidth="1"/>
    <col min="22" max="22" width="18.75" bestFit="1" customWidth="1"/>
    <col min="23" max="23" width="24.75" bestFit="1" customWidth="1"/>
    <col min="24" max="24" width="8.875" bestFit="1" customWidth="1"/>
    <col min="25" max="25" width="10.625" bestFit="1" customWidth="1"/>
    <col min="27" max="27" width="12.75" bestFit="1" customWidth="1"/>
    <col min="29" max="29" width="12.75" bestFit="1" customWidth="1"/>
    <col min="33" max="33" width="12.75" bestFit="1" customWidth="1"/>
    <col min="35" max="35" width="12.75" bestFit="1" customWidth="1"/>
  </cols>
  <sheetData>
    <row r="1" spans="1:36" x14ac:dyDescent="0.4">
      <c r="A1" t="s">
        <v>201</v>
      </c>
    </row>
    <row r="2" spans="1:36" ht="24" x14ac:dyDescent="0.5">
      <c r="B2" s="4" t="s">
        <v>149</v>
      </c>
    </row>
    <row r="3" spans="1:36" x14ac:dyDescent="0.4">
      <c r="B3" s="13" t="s">
        <v>184</v>
      </c>
      <c r="V3" s="13" t="s">
        <v>185</v>
      </c>
    </row>
    <row r="4" spans="1:36" x14ac:dyDescent="0.4">
      <c r="B4" s="25" t="s">
        <v>135</v>
      </c>
      <c r="C4" s="25"/>
      <c r="D4" s="25"/>
      <c r="E4" s="26" t="s">
        <v>134</v>
      </c>
      <c r="F4" s="27"/>
      <c r="G4" s="46" t="s">
        <v>124</v>
      </c>
      <c r="H4" s="46"/>
      <c r="I4" s="28" t="s">
        <v>140</v>
      </c>
      <c r="J4" s="28"/>
      <c r="V4" s="25" t="s">
        <v>135</v>
      </c>
      <c r="W4" s="25"/>
      <c r="X4" s="25"/>
      <c r="Y4" s="26" t="s">
        <v>175</v>
      </c>
      <c r="Z4" s="27"/>
      <c r="AA4" s="35" t="s">
        <v>177</v>
      </c>
      <c r="AB4" s="36"/>
      <c r="AC4" s="28" t="s">
        <v>180</v>
      </c>
      <c r="AD4" s="28"/>
      <c r="AE4" s="26" t="s">
        <v>176</v>
      </c>
      <c r="AF4" s="27"/>
      <c r="AG4" s="35" t="s">
        <v>188</v>
      </c>
      <c r="AH4" s="36"/>
      <c r="AI4" s="28" t="s">
        <v>181</v>
      </c>
      <c r="AJ4" s="28"/>
    </row>
    <row r="5" spans="1:36" ht="18" customHeight="1" x14ac:dyDescent="0.4">
      <c r="B5" s="48" t="s">
        <v>0</v>
      </c>
      <c r="C5" s="48"/>
      <c r="D5" s="8" t="s">
        <v>128</v>
      </c>
      <c r="E5" s="9">
        <v>10</v>
      </c>
      <c r="F5" s="25">
        <v>32</v>
      </c>
      <c r="G5" s="6">
        <f>SUM(E21:E23,E43:E48)</f>
        <v>0</v>
      </c>
      <c r="H5" s="46">
        <f>SUM(G5:G7)</f>
        <v>0</v>
      </c>
      <c r="I5" s="7">
        <f>MAX(E5-G5, 0)</f>
        <v>10</v>
      </c>
      <c r="J5" s="28">
        <f>MAX(F5-H5,0)</f>
        <v>32</v>
      </c>
      <c r="V5" s="29" t="s">
        <v>173</v>
      </c>
      <c r="W5" s="30"/>
      <c r="X5" s="8" t="s">
        <v>128</v>
      </c>
      <c r="Y5" s="9">
        <v>8</v>
      </c>
      <c r="Z5" s="25">
        <v>9</v>
      </c>
      <c r="AA5" s="6">
        <f>SUM(E31, E42, E43:E44, E47:E48)</f>
        <v>0</v>
      </c>
      <c r="AB5" s="33">
        <f>SUM(AA5:AA6)</f>
        <v>0</v>
      </c>
      <c r="AC5" s="7">
        <f t="shared" ref="AC5:AC11" si="0">MAX(Y5-AA5, 0)</f>
        <v>8</v>
      </c>
      <c r="AD5" s="23">
        <f>MAX(Z5-AB5,0)</f>
        <v>9</v>
      </c>
      <c r="AE5" s="9">
        <v>8</v>
      </c>
      <c r="AF5" s="25">
        <v>9</v>
      </c>
      <c r="AG5" s="6">
        <f>SUM(E31, E42, E43:E44, E47:E48)</f>
        <v>0</v>
      </c>
      <c r="AH5" s="33">
        <f>SUM(AG5:AG6)</f>
        <v>0</v>
      </c>
      <c r="AI5" s="7">
        <f>MAX(AE5-AG5, 0)</f>
        <v>8</v>
      </c>
      <c r="AJ5" s="23">
        <f>MAX(AF5-AH5,0)</f>
        <v>9</v>
      </c>
    </row>
    <row r="6" spans="1:36" x14ac:dyDescent="0.4">
      <c r="B6" s="50"/>
      <c r="C6" s="50"/>
      <c r="D6" s="8" t="s">
        <v>129</v>
      </c>
      <c r="E6" s="9">
        <v>16</v>
      </c>
      <c r="F6" s="25"/>
      <c r="G6" s="6">
        <f>SUM(E24:E42,E49:E62)</f>
        <v>0</v>
      </c>
      <c r="H6" s="46"/>
      <c r="I6" s="7">
        <f t="shared" ref="I6:I14" si="1">MAX(E6-G6, 0)</f>
        <v>16</v>
      </c>
      <c r="J6" s="28"/>
      <c r="V6" s="31"/>
      <c r="W6" s="32"/>
      <c r="X6" s="8" t="s">
        <v>129</v>
      </c>
      <c r="Y6" s="9">
        <v>1</v>
      </c>
      <c r="Z6" s="25"/>
      <c r="AA6" s="6">
        <f>SUM(E49:E50)</f>
        <v>0</v>
      </c>
      <c r="AB6" s="34"/>
      <c r="AC6" s="7">
        <f t="shared" si="0"/>
        <v>1</v>
      </c>
      <c r="AD6" s="24"/>
      <c r="AE6" s="9">
        <v>1</v>
      </c>
      <c r="AF6" s="25"/>
      <c r="AG6" s="6">
        <f>SUM(E49:E50)</f>
        <v>0</v>
      </c>
      <c r="AH6" s="34"/>
      <c r="AI6" s="7">
        <f t="shared" ref="AI6:AI10" si="2">MAX(AE6-AG6, 0)</f>
        <v>1</v>
      </c>
      <c r="AJ6" s="24"/>
    </row>
    <row r="7" spans="1:36" x14ac:dyDescent="0.4">
      <c r="B7" s="8" t="s">
        <v>43</v>
      </c>
      <c r="C7" s="8"/>
      <c r="D7" s="8" t="s">
        <v>129</v>
      </c>
      <c r="E7" s="9">
        <v>6</v>
      </c>
      <c r="F7" s="25"/>
      <c r="G7" s="6">
        <f>SUM(J21:J29)</f>
        <v>0</v>
      </c>
      <c r="H7" s="46"/>
      <c r="I7" s="7">
        <f t="shared" si="1"/>
        <v>6</v>
      </c>
      <c r="J7" s="28"/>
      <c r="V7" s="42" t="s">
        <v>174</v>
      </c>
      <c r="W7" s="43"/>
      <c r="X7" s="8" t="s">
        <v>128</v>
      </c>
      <c r="Y7" s="9">
        <v>28</v>
      </c>
      <c r="Z7" s="25">
        <v>28</v>
      </c>
      <c r="AA7" s="6">
        <f>SUM(Y22,Y21,Y24,Y27:Y29,Y34:Y39,Y41:Y42)</f>
        <v>0</v>
      </c>
      <c r="AB7" s="33">
        <f>SUM(AA7:AA8)</f>
        <v>0</v>
      </c>
      <c r="AC7" s="7">
        <f t="shared" si="0"/>
        <v>28</v>
      </c>
      <c r="AD7" s="23">
        <f>MAX(Z7-AB7,0)</f>
        <v>28</v>
      </c>
      <c r="AE7" s="9">
        <v>24</v>
      </c>
      <c r="AF7" s="25">
        <v>24</v>
      </c>
      <c r="AG7" s="6">
        <f>SUM(Y22,Y21,Y24,Y27:Y29,Y35:Y40,Y42)</f>
        <v>0</v>
      </c>
      <c r="AH7" s="33">
        <f>SUM(AG7:AG8)</f>
        <v>0</v>
      </c>
      <c r="AI7" s="7">
        <f t="shared" si="2"/>
        <v>24</v>
      </c>
      <c r="AJ7" s="23">
        <f>MAX(AF7-AH7,0)</f>
        <v>24</v>
      </c>
    </row>
    <row r="8" spans="1:36" x14ac:dyDescent="0.4">
      <c r="B8" s="48" t="s">
        <v>130</v>
      </c>
      <c r="C8" s="48" t="s">
        <v>131</v>
      </c>
      <c r="D8" s="8" t="s">
        <v>128</v>
      </c>
      <c r="E8" s="9">
        <v>8</v>
      </c>
      <c r="F8" s="25">
        <v>86</v>
      </c>
      <c r="G8" s="6">
        <f>J31+J35+J37+J39</f>
        <v>0</v>
      </c>
      <c r="H8" s="46">
        <f>SUM(G8:G13)</f>
        <v>0</v>
      </c>
      <c r="I8" s="7">
        <f t="shared" si="1"/>
        <v>8</v>
      </c>
      <c r="J8" s="28">
        <f>MAX(F8-H8,0)</f>
        <v>86</v>
      </c>
      <c r="V8" s="44"/>
      <c r="W8" s="45"/>
      <c r="X8" s="8" t="s">
        <v>129</v>
      </c>
      <c r="Y8" s="9">
        <v>0</v>
      </c>
      <c r="Z8" s="25"/>
      <c r="AA8" s="6">
        <f>Y23+Y26+Y25+AD39</f>
        <v>0</v>
      </c>
      <c r="AB8" s="34"/>
      <c r="AC8" s="7">
        <f t="shared" si="0"/>
        <v>0</v>
      </c>
      <c r="AD8" s="24"/>
      <c r="AE8" s="9">
        <v>0</v>
      </c>
      <c r="AF8" s="25"/>
      <c r="AG8" s="6">
        <f>Y23+Y26+Y25+Y39+Y34</f>
        <v>0</v>
      </c>
      <c r="AH8" s="34"/>
      <c r="AI8" s="7">
        <f t="shared" si="2"/>
        <v>0</v>
      </c>
      <c r="AJ8" s="24"/>
    </row>
    <row r="9" spans="1:36" x14ac:dyDescent="0.4">
      <c r="B9" s="49"/>
      <c r="C9" s="50"/>
      <c r="D9" s="8" t="s">
        <v>129</v>
      </c>
      <c r="E9" s="9">
        <v>8</v>
      </c>
      <c r="F9" s="25"/>
      <c r="G9" s="6">
        <f>SUM(J32:J34,J36,J38,J40:J43)</f>
        <v>0</v>
      </c>
      <c r="H9" s="46"/>
      <c r="I9" s="7">
        <f t="shared" si="1"/>
        <v>8</v>
      </c>
      <c r="J9" s="28"/>
      <c r="V9" s="41" t="s">
        <v>178</v>
      </c>
      <c r="W9" s="41"/>
      <c r="X9" s="8" t="s">
        <v>128</v>
      </c>
      <c r="Y9" s="9">
        <v>24</v>
      </c>
      <c r="Z9" s="25">
        <v>28</v>
      </c>
      <c r="AA9" s="6">
        <f>SUM(O47,O30,O46,O23,O32,O35,O40,O41,Y30:Y33)</f>
        <v>0</v>
      </c>
      <c r="AB9" s="33">
        <f>SUM(AA9:AA10)</f>
        <v>0</v>
      </c>
      <c r="AC9" s="7">
        <f t="shared" si="0"/>
        <v>24</v>
      </c>
      <c r="AD9" s="28">
        <f>MAX(Z9-AB9, 0)</f>
        <v>28</v>
      </c>
      <c r="AE9" s="9">
        <v>12</v>
      </c>
      <c r="AF9" s="25">
        <v>24</v>
      </c>
      <c r="AG9" s="6">
        <f>SUM(O47,O46,O32,O40,Y30:Y31)</f>
        <v>0</v>
      </c>
      <c r="AH9" s="46">
        <f>SUM(AG9:AG10)</f>
        <v>0</v>
      </c>
      <c r="AI9" s="7">
        <f t="shared" si="2"/>
        <v>12</v>
      </c>
      <c r="AJ9" s="28">
        <f>MAX(AF9-AH9, 0)</f>
        <v>24</v>
      </c>
    </row>
    <row r="10" spans="1:36" x14ac:dyDescent="0.4">
      <c r="B10" s="49"/>
      <c r="C10" s="48" t="s">
        <v>132</v>
      </c>
      <c r="D10" s="8" t="s">
        <v>128</v>
      </c>
      <c r="E10" s="9">
        <v>4</v>
      </c>
      <c r="F10" s="25"/>
      <c r="G10" s="6">
        <f>O21+O25</f>
        <v>0</v>
      </c>
      <c r="H10" s="46"/>
      <c r="I10" s="7">
        <f t="shared" si="1"/>
        <v>4</v>
      </c>
      <c r="J10" s="28"/>
      <c r="K10" t="s">
        <v>141</v>
      </c>
      <c r="V10" s="41"/>
      <c r="W10" s="41"/>
      <c r="X10" s="8" t="s">
        <v>129</v>
      </c>
      <c r="Y10" s="9">
        <v>4</v>
      </c>
      <c r="Z10" s="25"/>
      <c r="AA10" s="6">
        <f>SUM(O31,O25,O26,O33:O34,O42:O44)</f>
        <v>0</v>
      </c>
      <c r="AB10" s="34"/>
      <c r="AC10" s="7">
        <f t="shared" si="0"/>
        <v>4</v>
      </c>
      <c r="AD10" s="28"/>
      <c r="AE10" s="9">
        <v>12</v>
      </c>
      <c r="AF10" s="25"/>
      <c r="AG10" s="6">
        <f>SUM(O31,O25,O33:O34,O41:O44,O23,O26,O30,O35,Y32:Y33)</f>
        <v>0</v>
      </c>
      <c r="AH10" s="46"/>
      <c r="AI10" s="7">
        <f t="shared" si="2"/>
        <v>12</v>
      </c>
      <c r="AJ10" s="28"/>
    </row>
    <row r="11" spans="1:36" x14ac:dyDescent="0.4">
      <c r="B11" s="49"/>
      <c r="C11" s="50"/>
      <c r="D11" s="8" t="s">
        <v>129</v>
      </c>
      <c r="E11" s="9">
        <v>24</v>
      </c>
      <c r="F11" s="25"/>
      <c r="G11" s="6">
        <f>SUM(O22:O24,O26:O51)</f>
        <v>0</v>
      </c>
      <c r="H11" s="46"/>
      <c r="I11" s="7">
        <f t="shared" si="1"/>
        <v>24</v>
      </c>
      <c r="J11" s="28"/>
      <c r="K11" t="s">
        <v>142</v>
      </c>
      <c r="V11" s="41" t="s">
        <v>179</v>
      </c>
      <c r="W11" s="41"/>
      <c r="X11" s="8" t="s">
        <v>129</v>
      </c>
      <c r="Y11" s="9">
        <v>4</v>
      </c>
      <c r="Z11" s="9">
        <v>4</v>
      </c>
      <c r="AA11" s="18">
        <f>SUM(J31:J33,O48)+MAX(AB9-28, 0)+MAX(AB7-28, 0)</f>
        <v>0</v>
      </c>
      <c r="AB11" s="18">
        <f>AA11</f>
        <v>0</v>
      </c>
      <c r="AC11" s="7">
        <f t="shared" si="0"/>
        <v>4</v>
      </c>
      <c r="AD11" s="19">
        <f>MAX(Z11-AB11, 0)</f>
        <v>4</v>
      </c>
      <c r="AE11" s="10">
        <v>12</v>
      </c>
      <c r="AF11" s="10">
        <v>12</v>
      </c>
      <c r="AG11" s="18">
        <f>SUM(J31:J33,O48)+MAX(AH9-24, 0)+MAX(AH7-24, 0)</f>
        <v>0</v>
      </c>
      <c r="AH11" s="18">
        <f>AG11</f>
        <v>0</v>
      </c>
      <c r="AI11" s="7">
        <f>MAX(AE11-AG11, 0)</f>
        <v>12</v>
      </c>
      <c r="AJ11" s="19">
        <f>AI11</f>
        <v>12</v>
      </c>
    </row>
    <row r="12" spans="1:36" x14ac:dyDescent="0.4">
      <c r="B12" s="49"/>
      <c r="C12" s="48" t="s">
        <v>133</v>
      </c>
      <c r="D12" s="8" t="s">
        <v>128</v>
      </c>
      <c r="E12" s="9">
        <v>4</v>
      </c>
      <c r="F12" s="25"/>
      <c r="G12" s="6">
        <f>T22+T35</f>
        <v>0</v>
      </c>
      <c r="H12" s="46"/>
      <c r="I12" s="7">
        <f t="shared" si="1"/>
        <v>4</v>
      </c>
      <c r="J12" s="28"/>
      <c r="K12" t="s">
        <v>143</v>
      </c>
      <c r="V12" s="13"/>
      <c r="W12" s="13"/>
      <c r="X12" s="13"/>
      <c r="Y12" s="15"/>
      <c r="Z12" s="16"/>
      <c r="AA12" s="6" t="s">
        <v>139</v>
      </c>
      <c r="AB12" s="6">
        <f>AB5+AB7+AB9+AB11</f>
        <v>0</v>
      </c>
      <c r="AC12" s="13"/>
      <c r="AD12" s="15"/>
      <c r="AE12" s="15"/>
      <c r="AF12" s="16"/>
      <c r="AG12" s="6" t="s">
        <v>139</v>
      </c>
      <c r="AH12" s="6">
        <f>AH5+AH7+AH9+AH11</f>
        <v>0</v>
      </c>
      <c r="AI12" s="13"/>
      <c r="AJ12" s="15"/>
    </row>
    <row r="13" spans="1:36" x14ac:dyDescent="0.4">
      <c r="B13" s="50"/>
      <c r="C13" s="50"/>
      <c r="D13" s="8" t="s">
        <v>129</v>
      </c>
      <c r="E13" s="9">
        <v>24</v>
      </c>
      <c r="F13" s="25"/>
      <c r="G13" s="6">
        <f>SUM(T21,T23:T34,T36:T42)</f>
        <v>0</v>
      </c>
      <c r="H13" s="46"/>
      <c r="I13" s="7">
        <f t="shared" si="1"/>
        <v>24</v>
      </c>
      <c r="J13" s="28"/>
      <c r="K13" t="s">
        <v>144</v>
      </c>
      <c r="V13" s="13"/>
      <c r="W13" s="13"/>
      <c r="X13" s="13"/>
      <c r="Y13" s="15"/>
      <c r="Z13" s="16"/>
    </row>
    <row r="14" spans="1:36" x14ac:dyDescent="0.4">
      <c r="B14" s="8" t="s">
        <v>118</v>
      </c>
      <c r="C14" s="8"/>
      <c r="D14" s="8" t="s">
        <v>128</v>
      </c>
      <c r="E14" s="9">
        <v>6</v>
      </c>
      <c r="F14" s="10">
        <v>6</v>
      </c>
      <c r="G14" s="6">
        <f>SUM(T44:T47)</f>
        <v>0</v>
      </c>
      <c r="H14" s="6">
        <f>G14</f>
        <v>0</v>
      </c>
      <c r="I14" s="7">
        <f t="shared" si="1"/>
        <v>6</v>
      </c>
      <c r="J14" s="7">
        <f>MAX(F14-H14,0)</f>
        <v>6</v>
      </c>
      <c r="V14" s="13"/>
      <c r="W14" s="13"/>
      <c r="X14" s="13"/>
      <c r="Y14" s="15"/>
      <c r="Z14" s="17"/>
      <c r="AA14" s="15"/>
      <c r="AB14" s="15"/>
      <c r="AC14" s="15"/>
      <c r="AD14" s="15"/>
      <c r="AE14" s="15"/>
      <c r="AF14" s="17"/>
    </row>
    <row r="15" spans="1:36" x14ac:dyDescent="0.4">
      <c r="E15" s="2"/>
      <c r="F15" s="3"/>
      <c r="G15" s="6" t="s">
        <v>139</v>
      </c>
      <c r="H15" s="6">
        <f>H5+H8+H14</f>
        <v>0</v>
      </c>
      <c r="I15" s="13"/>
      <c r="J15" s="15"/>
      <c r="Y15" s="2"/>
      <c r="Z15" s="3"/>
    </row>
    <row r="16" spans="1:36" x14ac:dyDescent="0.4">
      <c r="E16" s="2"/>
      <c r="F16" s="3"/>
      <c r="G16" s="3"/>
      <c r="H16" s="3"/>
    </row>
    <row r="17" spans="2:26" x14ac:dyDescent="0.4">
      <c r="B17" s="5" t="s">
        <v>137</v>
      </c>
      <c r="C17" t="s">
        <v>138</v>
      </c>
    </row>
    <row r="18" spans="2:26" x14ac:dyDescent="0.4">
      <c r="E18" s="2"/>
      <c r="F18" s="3"/>
      <c r="G18" s="3"/>
      <c r="H18" s="3"/>
    </row>
    <row r="19" spans="2:26" ht="24" x14ac:dyDescent="0.5">
      <c r="B19" s="4" t="s">
        <v>136</v>
      </c>
    </row>
    <row r="20" spans="2:26" x14ac:dyDescent="0.4">
      <c r="B20" s="11" t="s">
        <v>126</v>
      </c>
      <c r="C20" s="11" t="s">
        <v>127</v>
      </c>
      <c r="D20" s="11" t="s">
        <v>123</v>
      </c>
      <c r="E20" s="11" t="s">
        <v>124</v>
      </c>
      <c r="G20" s="11" t="s">
        <v>126</v>
      </c>
      <c r="H20" s="11" t="s">
        <v>127</v>
      </c>
      <c r="I20" s="11" t="s">
        <v>123</v>
      </c>
      <c r="J20" s="11" t="s">
        <v>124</v>
      </c>
      <c r="L20" s="11" t="s">
        <v>126</v>
      </c>
      <c r="M20" s="11" t="s">
        <v>127</v>
      </c>
      <c r="N20" s="11" t="s">
        <v>123</v>
      </c>
      <c r="O20" s="11" t="s">
        <v>124</v>
      </c>
      <c r="Q20" s="11" t="s">
        <v>126</v>
      </c>
      <c r="R20" s="11" t="s">
        <v>127</v>
      </c>
      <c r="S20" s="11" t="s">
        <v>123</v>
      </c>
      <c r="T20" s="11" t="s">
        <v>124</v>
      </c>
      <c r="V20" s="11" t="s">
        <v>126</v>
      </c>
      <c r="W20" s="11" t="s">
        <v>127</v>
      </c>
      <c r="X20" s="11" t="s">
        <v>123</v>
      </c>
      <c r="Y20" s="11" t="s">
        <v>124</v>
      </c>
    </row>
    <row r="21" spans="2:26" x14ac:dyDescent="0.4">
      <c r="B21" s="47" t="s">
        <v>0</v>
      </c>
      <c r="C21" s="1" t="s">
        <v>1</v>
      </c>
      <c r="D21" s="1">
        <v>1</v>
      </c>
      <c r="E21" s="14"/>
      <c r="F21" s="20" t="s">
        <v>189</v>
      </c>
      <c r="G21" s="47" t="s">
        <v>43</v>
      </c>
      <c r="H21" s="1" t="s">
        <v>44</v>
      </c>
      <c r="I21" s="1">
        <v>1</v>
      </c>
      <c r="J21" s="14"/>
      <c r="L21" s="38" t="s">
        <v>65</v>
      </c>
      <c r="M21" s="1" t="s">
        <v>66</v>
      </c>
      <c r="N21" s="1">
        <v>2</v>
      </c>
      <c r="O21" s="14"/>
      <c r="P21" s="20" t="s">
        <v>190</v>
      </c>
      <c r="Q21" s="37" t="s">
        <v>97</v>
      </c>
      <c r="R21" s="1" t="s">
        <v>98</v>
      </c>
      <c r="S21" s="1">
        <v>2</v>
      </c>
      <c r="T21" s="14"/>
      <c r="V21" s="37" t="s">
        <v>152</v>
      </c>
      <c r="W21" s="1" t="s">
        <v>159</v>
      </c>
      <c r="X21" s="1">
        <v>2</v>
      </c>
      <c r="Y21" s="14"/>
      <c r="Z21" s="20" t="s">
        <v>192</v>
      </c>
    </row>
    <row r="22" spans="2:26" x14ac:dyDescent="0.4">
      <c r="B22" s="47"/>
      <c r="C22" s="1" t="s">
        <v>2</v>
      </c>
      <c r="D22" s="1">
        <v>1</v>
      </c>
      <c r="E22" s="14"/>
      <c r="F22" s="20" t="s">
        <v>189</v>
      </c>
      <c r="G22" s="47"/>
      <c r="H22" s="1" t="s">
        <v>45</v>
      </c>
      <c r="I22" s="1">
        <v>1</v>
      </c>
      <c r="J22" s="14"/>
      <c r="L22" s="39"/>
      <c r="M22" s="1" t="s">
        <v>67</v>
      </c>
      <c r="N22" s="1">
        <v>2</v>
      </c>
      <c r="O22" s="14"/>
      <c r="Q22" s="37"/>
      <c r="R22" s="1" t="s">
        <v>99</v>
      </c>
      <c r="S22" s="1">
        <v>2</v>
      </c>
      <c r="T22" s="14"/>
      <c r="U22" s="20" t="s">
        <v>191</v>
      </c>
      <c r="V22" s="37"/>
      <c r="W22" s="1" t="s">
        <v>157</v>
      </c>
      <c r="X22" s="1">
        <v>2</v>
      </c>
      <c r="Y22" s="14"/>
      <c r="Z22" s="20" t="s">
        <v>192</v>
      </c>
    </row>
    <row r="23" spans="2:26" x14ac:dyDescent="0.4">
      <c r="B23" s="47"/>
      <c r="C23" s="1" t="s">
        <v>3</v>
      </c>
      <c r="D23" s="1">
        <v>2</v>
      </c>
      <c r="E23" s="14"/>
      <c r="F23" s="20" t="s">
        <v>189</v>
      </c>
      <c r="G23" s="47"/>
      <c r="H23" s="1" t="s">
        <v>46</v>
      </c>
      <c r="I23" s="1">
        <v>1</v>
      </c>
      <c r="J23" s="14"/>
      <c r="L23" s="39"/>
      <c r="M23" s="1" t="s">
        <v>68</v>
      </c>
      <c r="N23" s="1">
        <v>2</v>
      </c>
      <c r="O23" s="14"/>
      <c r="P23" s="20" t="s">
        <v>193</v>
      </c>
      <c r="Q23" s="37"/>
      <c r="R23" s="1" t="s">
        <v>100</v>
      </c>
      <c r="S23" s="1">
        <v>2</v>
      </c>
      <c r="T23" s="14"/>
      <c r="V23" s="37"/>
      <c r="W23" s="1" t="s">
        <v>158</v>
      </c>
      <c r="X23" s="1">
        <v>2</v>
      </c>
      <c r="Y23" s="14"/>
    </row>
    <row r="24" spans="2:26" x14ac:dyDescent="0.4">
      <c r="B24" s="47"/>
      <c r="C24" s="1" t="s">
        <v>4</v>
      </c>
      <c r="D24" s="1">
        <v>2</v>
      </c>
      <c r="E24" s="14"/>
      <c r="G24" s="47"/>
      <c r="H24" s="1" t="s">
        <v>47</v>
      </c>
      <c r="I24" s="1">
        <v>1</v>
      </c>
      <c r="J24" s="14"/>
      <c r="L24" s="39"/>
      <c r="M24" s="1" t="s">
        <v>69</v>
      </c>
      <c r="N24" s="1">
        <v>2</v>
      </c>
      <c r="O24" s="14"/>
      <c r="Q24" s="37"/>
      <c r="R24" s="1" t="s">
        <v>101</v>
      </c>
      <c r="S24" s="1">
        <v>2</v>
      </c>
      <c r="T24" s="14"/>
      <c r="V24" s="37"/>
      <c r="W24" s="1" t="s">
        <v>162</v>
      </c>
      <c r="X24" s="1">
        <v>2</v>
      </c>
      <c r="Y24" s="14"/>
      <c r="Z24" s="20" t="s">
        <v>192</v>
      </c>
    </row>
    <row r="25" spans="2:26" x14ac:dyDescent="0.4">
      <c r="B25" s="47"/>
      <c r="C25" s="1" t="s">
        <v>5</v>
      </c>
      <c r="D25" s="1">
        <v>2</v>
      </c>
      <c r="E25" s="14"/>
      <c r="G25" s="47"/>
      <c r="H25" s="1" t="s">
        <v>48</v>
      </c>
      <c r="I25" s="1">
        <v>1</v>
      </c>
      <c r="J25" s="14"/>
      <c r="L25" s="39"/>
      <c r="M25" s="1" t="s">
        <v>70</v>
      </c>
      <c r="N25" s="1">
        <v>2</v>
      </c>
      <c r="O25" s="14"/>
      <c r="P25" s="20" t="s">
        <v>190</v>
      </c>
      <c r="Q25" s="37"/>
      <c r="R25" s="1" t="s">
        <v>102</v>
      </c>
      <c r="S25" s="1">
        <v>2</v>
      </c>
      <c r="T25" s="14"/>
      <c r="V25" s="37"/>
      <c r="W25" s="1" t="s">
        <v>196</v>
      </c>
      <c r="X25" s="1">
        <v>2</v>
      </c>
      <c r="Y25" s="14"/>
    </row>
    <row r="26" spans="2:26" x14ac:dyDescent="0.4">
      <c r="B26" s="47"/>
      <c r="C26" s="1" t="s">
        <v>6</v>
      </c>
      <c r="D26" s="1">
        <v>2</v>
      </c>
      <c r="E26" s="14"/>
      <c r="G26" s="47"/>
      <c r="H26" s="1" t="s">
        <v>49</v>
      </c>
      <c r="I26" s="1">
        <v>1</v>
      </c>
      <c r="J26" s="14"/>
      <c r="L26" s="39"/>
      <c r="M26" s="1" t="s">
        <v>71</v>
      </c>
      <c r="N26" s="1">
        <v>2</v>
      </c>
      <c r="O26" s="14"/>
      <c r="Q26" s="37"/>
      <c r="R26" s="1" t="s">
        <v>103</v>
      </c>
      <c r="S26" s="1">
        <v>2</v>
      </c>
      <c r="T26" s="14"/>
      <c r="V26" s="37"/>
      <c r="W26" s="1" t="s">
        <v>160</v>
      </c>
      <c r="X26" s="1">
        <v>2</v>
      </c>
      <c r="Y26" s="14"/>
    </row>
    <row r="27" spans="2:26" x14ac:dyDescent="0.4">
      <c r="B27" s="47"/>
      <c r="C27" s="1" t="s">
        <v>7</v>
      </c>
      <c r="D27" s="1">
        <v>2</v>
      </c>
      <c r="E27" s="14"/>
      <c r="G27" s="47"/>
      <c r="H27" s="1" t="s">
        <v>50</v>
      </c>
      <c r="I27" s="1">
        <v>2</v>
      </c>
      <c r="J27" s="14"/>
      <c r="L27" s="39"/>
      <c r="M27" s="1" t="s">
        <v>72</v>
      </c>
      <c r="N27" s="1">
        <v>2</v>
      </c>
      <c r="O27" s="14"/>
      <c r="Q27" s="37"/>
      <c r="R27" s="1" t="s">
        <v>104</v>
      </c>
      <c r="S27" s="1">
        <v>2</v>
      </c>
      <c r="T27" s="14"/>
      <c r="V27" s="37"/>
      <c r="W27" s="1" t="s">
        <v>161</v>
      </c>
      <c r="X27" s="1">
        <v>2</v>
      </c>
      <c r="Y27" s="14"/>
      <c r="Z27" s="20" t="s">
        <v>192</v>
      </c>
    </row>
    <row r="28" spans="2:26" x14ac:dyDescent="0.4">
      <c r="B28" s="47"/>
      <c r="C28" s="1" t="s">
        <v>8</v>
      </c>
      <c r="D28" s="1">
        <v>2</v>
      </c>
      <c r="E28" s="14"/>
      <c r="G28" s="47"/>
      <c r="H28" s="1" t="s">
        <v>125</v>
      </c>
      <c r="I28" s="1">
        <v>2</v>
      </c>
      <c r="J28" s="14"/>
      <c r="L28" s="39"/>
      <c r="M28" s="1" t="s">
        <v>73</v>
      </c>
      <c r="N28" s="1">
        <v>2</v>
      </c>
      <c r="O28" s="14"/>
      <c r="Q28" s="37"/>
      <c r="R28" s="1" t="s">
        <v>105</v>
      </c>
      <c r="S28" s="1">
        <v>4</v>
      </c>
      <c r="T28" s="14"/>
      <c r="V28" s="37"/>
      <c r="W28" s="1" t="s">
        <v>163</v>
      </c>
      <c r="X28" s="1">
        <v>1</v>
      </c>
      <c r="Y28" s="14"/>
      <c r="Z28" s="20" t="s">
        <v>192</v>
      </c>
    </row>
    <row r="29" spans="2:26" x14ac:dyDescent="0.4">
      <c r="B29" s="47"/>
      <c r="C29" s="1" t="s">
        <v>9</v>
      </c>
      <c r="D29" s="1">
        <v>2</v>
      </c>
      <c r="E29" s="14"/>
      <c r="G29" s="47"/>
      <c r="H29" s="1" t="s">
        <v>51</v>
      </c>
      <c r="I29" s="1">
        <v>2</v>
      </c>
      <c r="J29" s="14"/>
      <c r="L29" s="39"/>
      <c r="M29" s="1" t="s">
        <v>74</v>
      </c>
      <c r="N29" s="1">
        <v>2</v>
      </c>
      <c r="O29" s="14"/>
      <c r="Q29" s="37"/>
      <c r="R29" s="1" t="s">
        <v>106</v>
      </c>
      <c r="S29" s="1">
        <v>2</v>
      </c>
      <c r="T29" s="14"/>
      <c r="V29" s="37"/>
      <c r="W29" s="1" t="s">
        <v>164</v>
      </c>
      <c r="X29" s="1">
        <v>2</v>
      </c>
      <c r="Y29" s="14"/>
      <c r="Z29" s="20" t="s">
        <v>192</v>
      </c>
    </row>
    <row r="30" spans="2:26" x14ac:dyDescent="0.4">
      <c r="B30" s="47"/>
      <c r="C30" s="1" t="s">
        <v>10</v>
      </c>
      <c r="D30" s="1">
        <v>2</v>
      </c>
      <c r="E30" s="14"/>
      <c r="G30" s="1"/>
      <c r="H30" s="1"/>
      <c r="I30" s="1"/>
      <c r="J30" s="21"/>
      <c r="L30" s="39"/>
      <c r="M30" s="1" t="s">
        <v>75</v>
      </c>
      <c r="N30" s="1">
        <v>2</v>
      </c>
      <c r="O30" s="14"/>
      <c r="P30" s="20" t="s">
        <v>193</v>
      </c>
      <c r="Q30" s="37"/>
      <c r="R30" s="1" t="s">
        <v>107</v>
      </c>
      <c r="S30" s="1">
        <v>2</v>
      </c>
      <c r="T30" s="14"/>
      <c r="V30" s="37"/>
      <c r="W30" s="1" t="s">
        <v>153</v>
      </c>
      <c r="X30" s="1">
        <v>2</v>
      </c>
      <c r="Y30" s="14"/>
      <c r="Z30" s="20" t="s">
        <v>192</v>
      </c>
    </row>
    <row r="31" spans="2:26" x14ac:dyDescent="0.4">
      <c r="B31" s="47"/>
      <c r="C31" s="1" t="s">
        <v>11</v>
      </c>
      <c r="D31" s="1">
        <v>2</v>
      </c>
      <c r="E31" s="14"/>
      <c r="F31" s="20" t="s">
        <v>192</v>
      </c>
      <c r="G31" s="38" t="s">
        <v>52</v>
      </c>
      <c r="H31" s="1" t="s">
        <v>53</v>
      </c>
      <c r="I31" s="1">
        <v>2</v>
      </c>
      <c r="J31" s="14"/>
      <c r="K31" s="20" t="s">
        <v>189</v>
      </c>
      <c r="L31" s="39"/>
      <c r="M31" s="1" t="s">
        <v>76</v>
      </c>
      <c r="N31" s="1">
        <v>2</v>
      </c>
      <c r="O31" s="14"/>
      <c r="Q31" s="37"/>
      <c r="R31" s="1" t="s">
        <v>108</v>
      </c>
      <c r="S31" s="1">
        <v>2</v>
      </c>
      <c r="T31" s="14"/>
      <c r="V31" s="37"/>
      <c r="W31" s="1" t="s">
        <v>154</v>
      </c>
      <c r="X31" s="1">
        <v>2</v>
      </c>
      <c r="Y31" s="14"/>
      <c r="Z31" s="20" t="s">
        <v>192</v>
      </c>
    </row>
    <row r="32" spans="2:26" x14ac:dyDescent="0.4">
      <c r="B32" s="47"/>
      <c r="C32" s="1" t="s">
        <v>12</v>
      </c>
      <c r="D32" s="1">
        <v>2</v>
      </c>
      <c r="E32" s="14"/>
      <c r="G32" s="39"/>
      <c r="H32" s="1" t="s">
        <v>54</v>
      </c>
      <c r="I32" s="1">
        <v>2</v>
      </c>
      <c r="J32" s="14"/>
      <c r="L32" s="39"/>
      <c r="M32" s="1" t="s">
        <v>77</v>
      </c>
      <c r="N32" s="1">
        <v>2</v>
      </c>
      <c r="O32" s="14"/>
      <c r="P32" s="20" t="s">
        <v>192</v>
      </c>
      <c r="Q32" s="37"/>
      <c r="R32" s="1" t="s">
        <v>109</v>
      </c>
      <c r="S32" s="1">
        <v>2</v>
      </c>
      <c r="T32" s="14"/>
      <c r="V32" s="37"/>
      <c r="W32" s="1" t="s">
        <v>155</v>
      </c>
      <c r="X32" s="1">
        <v>2</v>
      </c>
      <c r="Y32" s="14"/>
      <c r="Z32" s="20" t="s">
        <v>193</v>
      </c>
    </row>
    <row r="33" spans="2:26" x14ac:dyDescent="0.4">
      <c r="B33" s="47"/>
      <c r="C33" s="1" t="s">
        <v>13</v>
      </c>
      <c r="D33" s="1">
        <v>2</v>
      </c>
      <c r="E33" s="14"/>
      <c r="G33" s="39"/>
      <c r="H33" s="1" t="s">
        <v>55</v>
      </c>
      <c r="I33" s="1">
        <v>2</v>
      </c>
      <c r="J33" s="14"/>
      <c r="L33" s="39"/>
      <c r="M33" s="1" t="s">
        <v>78</v>
      </c>
      <c r="N33" s="1">
        <v>2</v>
      </c>
      <c r="O33" s="14"/>
      <c r="Q33" s="37"/>
      <c r="R33" s="1" t="s">
        <v>110</v>
      </c>
      <c r="S33" s="1">
        <v>2</v>
      </c>
      <c r="T33" s="14"/>
      <c r="V33" s="37"/>
      <c r="W33" s="1" t="s">
        <v>156</v>
      </c>
      <c r="X33" s="1">
        <v>2</v>
      </c>
      <c r="Y33" s="14"/>
      <c r="Z33" s="20" t="s">
        <v>193</v>
      </c>
    </row>
    <row r="34" spans="2:26" x14ac:dyDescent="0.4">
      <c r="B34" s="47"/>
      <c r="C34" s="1" t="s">
        <v>14</v>
      </c>
      <c r="D34" s="1">
        <v>2</v>
      </c>
      <c r="E34" s="14"/>
      <c r="G34" s="39"/>
      <c r="H34" s="1" t="s">
        <v>56</v>
      </c>
      <c r="I34" s="1">
        <v>2</v>
      </c>
      <c r="J34" s="14"/>
      <c r="L34" s="39"/>
      <c r="M34" s="1" t="s">
        <v>79</v>
      </c>
      <c r="N34" s="1">
        <v>2</v>
      </c>
      <c r="O34" s="14"/>
      <c r="Q34" s="37"/>
      <c r="R34" s="1" t="s">
        <v>111</v>
      </c>
      <c r="S34" s="1">
        <v>2</v>
      </c>
      <c r="T34" s="14"/>
      <c r="V34" s="37"/>
      <c r="W34" s="1" t="s">
        <v>165</v>
      </c>
      <c r="X34" s="1">
        <v>2</v>
      </c>
      <c r="Y34" s="14"/>
      <c r="Z34" s="20" t="s">
        <v>193</v>
      </c>
    </row>
    <row r="35" spans="2:26" x14ac:dyDescent="0.4">
      <c r="B35" s="47"/>
      <c r="C35" s="1" t="s">
        <v>15</v>
      </c>
      <c r="D35" s="1">
        <v>2</v>
      </c>
      <c r="E35" s="14"/>
      <c r="G35" s="39"/>
      <c r="H35" s="1" t="s">
        <v>57</v>
      </c>
      <c r="I35" s="1">
        <v>2</v>
      </c>
      <c r="J35" s="14"/>
      <c r="K35" s="20" t="s">
        <v>189</v>
      </c>
      <c r="L35" s="39"/>
      <c r="M35" s="1" t="s">
        <v>80</v>
      </c>
      <c r="N35" s="1">
        <v>2</v>
      </c>
      <c r="O35" s="14"/>
      <c r="P35" s="20" t="s">
        <v>193</v>
      </c>
      <c r="Q35" s="37"/>
      <c r="R35" s="1" t="s">
        <v>112</v>
      </c>
      <c r="S35" s="1">
        <v>2</v>
      </c>
      <c r="T35" s="14"/>
      <c r="U35" s="20" t="s">
        <v>191</v>
      </c>
      <c r="V35" s="37"/>
      <c r="W35" s="1" t="s">
        <v>166</v>
      </c>
      <c r="X35" s="1">
        <v>2</v>
      </c>
      <c r="Y35" s="14"/>
      <c r="Z35" s="20" t="s">
        <v>192</v>
      </c>
    </row>
    <row r="36" spans="2:26" x14ac:dyDescent="0.4">
      <c r="B36" s="47"/>
      <c r="C36" s="1" t="s">
        <v>16</v>
      </c>
      <c r="D36" s="1">
        <v>2</v>
      </c>
      <c r="E36" s="14"/>
      <c r="G36" s="39"/>
      <c r="H36" s="1" t="s">
        <v>58</v>
      </c>
      <c r="I36" s="1">
        <v>2</v>
      </c>
      <c r="J36" s="14"/>
      <c r="L36" s="39"/>
      <c r="M36" s="1" t="s">
        <v>81</v>
      </c>
      <c r="N36" s="1">
        <v>2</v>
      </c>
      <c r="O36" s="14"/>
      <c r="Q36" s="37"/>
      <c r="R36" s="1" t="s">
        <v>113</v>
      </c>
      <c r="S36" s="1">
        <v>2</v>
      </c>
      <c r="T36" s="14"/>
      <c r="V36" s="37"/>
      <c r="W36" s="1" t="s">
        <v>202</v>
      </c>
      <c r="X36" s="1">
        <v>2</v>
      </c>
      <c r="Y36" s="14"/>
      <c r="Z36" s="20" t="s">
        <v>192</v>
      </c>
    </row>
    <row r="37" spans="2:26" x14ac:dyDescent="0.4">
      <c r="B37" s="47"/>
      <c r="C37" s="1" t="s">
        <v>17</v>
      </c>
      <c r="D37" s="1">
        <v>2</v>
      </c>
      <c r="E37" s="14"/>
      <c r="G37" s="39"/>
      <c r="H37" s="1" t="s">
        <v>59</v>
      </c>
      <c r="I37" s="1">
        <v>2</v>
      </c>
      <c r="J37" s="14"/>
      <c r="K37" s="20" t="s">
        <v>189</v>
      </c>
      <c r="L37" s="39"/>
      <c r="M37" s="1" t="s">
        <v>82</v>
      </c>
      <c r="N37" s="1">
        <v>2</v>
      </c>
      <c r="O37" s="14"/>
      <c r="Q37" s="37"/>
      <c r="R37" s="1" t="s">
        <v>114</v>
      </c>
      <c r="S37" s="1">
        <v>2</v>
      </c>
      <c r="T37" s="14"/>
      <c r="V37" s="37"/>
      <c r="W37" s="1" t="s">
        <v>167</v>
      </c>
      <c r="X37" s="1">
        <v>2</v>
      </c>
      <c r="Y37" s="14"/>
      <c r="Z37" s="20" t="s">
        <v>192</v>
      </c>
    </row>
    <row r="38" spans="2:26" x14ac:dyDescent="0.4">
      <c r="B38" s="47"/>
      <c r="C38" s="1" t="s">
        <v>18</v>
      </c>
      <c r="D38" s="1">
        <v>2</v>
      </c>
      <c r="E38" s="14"/>
      <c r="G38" s="39"/>
      <c r="H38" s="1" t="s">
        <v>60</v>
      </c>
      <c r="I38" s="1">
        <v>2</v>
      </c>
      <c r="J38" s="14"/>
      <c r="L38" s="39"/>
      <c r="M38" s="1" t="s">
        <v>83</v>
      </c>
      <c r="N38" s="1">
        <v>2</v>
      </c>
      <c r="O38" s="14"/>
      <c r="Q38" s="37"/>
      <c r="R38" s="1" t="s">
        <v>115</v>
      </c>
      <c r="S38" s="1">
        <v>2</v>
      </c>
      <c r="T38" s="14"/>
      <c r="V38" s="37"/>
      <c r="W38" s="1" t="s">
        <v>168</v>
      </c>
      <c r="X38" s="1">
        <v>2</v>
      </c>
      <c r="Y38" s="14"/>
      <c r="Z38" s="20" t="s">
        <v>192</v>
      </c>
    </row>
    <row r="39" spans="2:26" x14ac:dyDescent="0.4">
      <c r="B39" s="47"/>
      <c r="C39" s="1" t="s">
        <v>19</v>
      </c>
      <c r="D39" s="1">
        <v>2</v>
      </c>
      <c r="E39" s="14"/>
      <c r="G39" s="39"/>
      <c r="H39" s="1" t="s">
        <v>61</v>
      </c>
      <c r="I39" s="1">
        <v>2</v>
      </c>
      <c r="J39" s="14"/>
      <c r="K39" s="20" t="s">
        <v>189</v>
      </c>
      <c r="L39" s="39"/>
      <c r="M39" s="1" t="s">
        <v>84</v>
      </c>
      <c r="N39" s="1">
        <v>2</v>
      </c>
      <c r="O39" s="14"/>
      <c r="Q39" s="37"/>
      <c r="R39" s="1" t="s">
        <v>116</v>
      </c>
      <c r="S39" s="1">
        <v>2</v>
      </c>
      <c r="T39" s="14"/>
      <c r="V39" s="37"/>
      <c r="W39" s="1" t="s">
        <v>169</v>
      </c>
      <c r="X39" s="1">
        <v>1</v>
      </c>
      <c r="Y39" s="14"/>
      <c r="Z39" s="20" t="s">
        <v>192</v>
      </c>
    </row>
    <row r="40" spans="2:26" x14ac:dyDescent="0.4">
      <c r="B40" s="47"/>
      <c r="C40" s="1" t="s">
        <v>20</v>
      </c>
      <c r="D40" s="1">
        <v>2</v>
      </c>
      <c r="E40" s="14"/>
      <c r="G40" s="39"/>
      <c r="H40" s="1" t="s">
        <v>62</v>
      </c>
      <c r="I40" s="1">
        <v>1</v>
      </c>
      <c r="J40" s="14"/>
      <c r="L40" s="39"/>
      <c r="M40" s="1" t="s">
        <v>85</v>
      </c>
      <c r="N40" s="1">
        <v>2</v>
      </c>
      <c r="O40" s="14"/>
      <c r="P40" s="20" t="s">
        <v>192</v>
      </c>
      <c r="Q40" s="37"/>
      <c r="R40" s="1" t="s">
        <v>117</v>
      </c>
      <c r="S40" s="1">
        <v>2</v>
      </c>
      <c r="T40" s="14"/>
      <c r="V40" s="37"/>
      <c r="W40" s="1" t="s">
        <v>170</v>
      </c>
      <c r="X40" s="1">
        <v>2</v>
      </c>
      <c r="Y40" s="14"/>
      <c r="Z40" s="20" t="s">
        <v>195</v>
      </c>
    </row>
    <row r="41" spans="2:26" x14ac:dyDescent="0.4">
      <c r="B41" s="47"/>
      <c r="C41" s="1" t="s">
        <v>21</v>
      </c>
      <c r="D41" s="1">
        <v>2</v>
      </c>
      <c r="E41" s="14"/>
      <c r="G41" s="39"/>
      <c r="H41" s="1" t="s">
        <v>63</v>
      </c>
      <c r="I41" s="1">
        <v>2</v>
      </c>
      <c r="J41" s="14"/>
      <c r="L41" s="39"/>
      <c r="M41" s="1" t="s">
        <v>86</v>
      </c>
      <c r="N41" s="1">
        <v>2</v>
      </c>
      <c r="O41" s="14"/>
      <c r="P41" s="20" t="s">
        <v>193</v>
      </c>
      <c r="Q41" s="37"/>
      <c r="R41" s="1" t="s">
        <v>199</v>
      </c>
      <c r="S41" s="1">
        <v>2</v>
      </c>
      <c r="T41" s="14"/>
      <c r="V41" s="37"/>
      <c r="W41" s="1" t="s">
        <v>171</v>
      </c>
      <c r="X41" s="1">
        <v>4</v>
      </c>
      <c r="Y41" s="14"/>
      <c r="Z41" s="20" t="s">
        <v>194</v>
      </c>
    </row>
    <row r="42" spans="2:26" x14ac:dyDescent="0.4">
      <c r="B42" s="47"/>
      <c r="C42" s="1" t="s">
        <v>22</v>
      </c>
      <c r="D42" s="1">
        <v>2</v>
      </c>
      <c r="E42" s="14"/>
      <c r="F42" s="20" t="s">
        <v>192</v>
      </c>
      <c r="G42" s="39"/>
      <c r="H42" s="1" t="s">
        <v>198</v>
      </c>
      <c r="I42" s="1">
        <v>2</v>
      </c>
      <c r="J42" s="14"/>
      <c r="L42" s="39"/>
      <c r="M42" s="1" t="s">
        <v>87</v>
      </c>
      <c r="N42" s="1">
        <v>2</v>
      </c>
      <c r="O42" s="14"/>
      <c r="Q42" s="37"/>
      <c r="R42" s="1" t="s">
        <v>200</v>
      </c>
      <c r="S42" s="1">
        <v>2</v>
      </c>
      <c r="T42" s="14"/>
      <c r="V42" s="37"/>
      <c r="W42" s="1" t="s">
        <v>172</v>
      </c>
      <c r="X42" s="1">
        <v>2</v>
      </c>
      <c r="Y42" s="14"/>
      <c r="Z42" s="20" t="s">
        <v>192</v>
      </c>
    </row>
    <row r="43" spans="2:26" x14ac:dyDescent="0.4">
      <c r="B43" s="47"/>
      <c r="C43" s="1" t="s">
        <v>23</v>
      </c>
      <c r="D43" s="1">
        <v>1</v>
      </c>
      <c r="E43" s="14"/>
      <c r="F43" s="20" t="s">
        <v>189</v>
      </c>
      <c r="G43" s="39"/>
      <c r="H43" s="1" t="s">
        <v>64</v>
      </c>
      <c r="I43" s="1">
        <v>2</v>
      </c>
      <c r="J43" s="14"/>
      <c r="L43" s="39"/>
      <c r="M43" s="1" t="s">
        <v>88</v>
      </c>
      <c r="N43" s="1">
        <v>2</v>
      </c>
      <c r="O43" s="14"/>
    </row>
    <row r="44" spans="2:26" x14ac:dyDescent="0.4">
      <c r="B44" s="47"/>
      <c r="C44" s="1" t="s">
        <v>24</v>
      </c>
      <c r="D44" s="1">
        <v>1</v>
      </c>
      <c r="E44" s="14"/>
      <c r="F44" s="20" t="s">
        <v>189</v>
      </c>
      <c r="G44" s="22"/>
      <c r="L44" s="39"/>
      <c r="M44" s="1" t="s">
        <v>89</v>
      </c>
      <c r="N44" s="1">
        <v>2</v>
      </c>
      <c r="O44" s="14"/>
      <c r="Q44" s="38" t="s">
        <v>118</v>
      </c>
      <c r="R44" s="1" t="s">
        <v>119</v>
      </c>
      <c r="S44" s="1">
        <v>1</v>
      </c>
      <c r="T44" s="14"/>
      <c r="U44" s="20" t="s">
        <v>189</v>
      </c>
    </row>
    <row r="45" spans="2:26" x14ac:dyDescent="0.4">
      <c r="B45" s="47"/>
      <c r="C45" s="1" t="s">
        <v>25</v>
      </c>
      <c r="D45" s="1">
        <v>1</v>
      </c>
      <c r="E45" s="14"/>
      <c r="F45" s="20" t="s">
        <v>189</v>
      </c>
      <c r="G45" s="12"/>
      <c r="L45" s="39"/>
      <c r="M45" s="1" t="s">
        <v>90</v>
      </c>
      <c r="N45" s="1">
        <v>1</v>
      </c>
      <c r="O45" s="14"/>
      <c r="Q45" s="39"/>
      <c r="R45" s="1" t="s">
        <v>120</v>
      </c>
      <c r="S45" s="1">
        <v>1</v>
      </c>
      <c r="T45" s="14"/>
      <c r="U45" s="20" t="s">
        <v>189</v>
      </c>
    </row>
    <row r="46" spans="2:26" x14ac:dyDescent="0.4">
      <c r="B46" s="47"/>
      <c r="C46" s="1" t="s">
        <v>26</v>
      </c>
      <c r="D46" s="1">
        <v>1</v>
      </c>
      <c r="E46" s="14"/>
      <c r="F46" s="20" t="s">
        <v>189</v>
      </c>
      <c r="L46" s="39"/>
      <c r="M46" s="1" t="s">
        <v>91</v>
      </c>
      <c r="N46" s="1">
        <v>2</v>
      </c>
      <c r="O46" s="14"/>
      <c r="P46" s="20" t="s">
        <v>192</v>
      </c>
      <c r="Q46" s="39"/>
      <c r="R46" s="1" t="s">
        <v>121</v>
      </c>
      <c r="S46" s="1">
        <v>2</v>
      </c>
      <c r="T46" s="14"/>
      <c r="U46" s="20" t="s">
        <v>189</v>
      </c>
    </row>
    <row r="47" spans="2:26" x14ac:dyDescent="0.4">
      <c r="B47" s="47"/>
      <c r="C47" s="1" t="s">
        <v>27</v>
      </c>
      <c r="D47" s="1">
        <v>1</v>
      </c>
      <c r="E47" s="14"/>
      <c r="F47" s="20" t="s">
        <v>189</v>
      </c>
      <c r="L47" s="39"/>
      <c r="M47" s="1" t="s">
        <v>92</v>
      </c>
      <c r="N47" s="1">
        <v>2</v>
      </c>
      <c r="O47" s="14"/>
      <c r="P47" s="20" t="s">
        <v>192</v>
      </c>
      <c r="Q47" s="40"/>
      <c r="R47" s="1" t="s">
        <v>122</v>
      </c>
      <c r="S47" s="1">
        <v>2</v>
      </c>
      <c r="T47" s="14"/>
      <c r="U47" s="20" t="s">
        <v>189</v>
      </c>
    </row>
    <row r="48" spans="2:26" x14ac:dyDescent="0.4">
      <c r="B48" s="47"/>
      <c r="C48" s="1" t="s">
        <v>28</v>
      </c>
      <c r="D48" s="1">
        <v>1</v>
      </c>
      <c r="E48" s="14"/>
      <c r="F48" s="20" t="s">
        <v>189</v>
      </c>
      <c r="L48" s="39"/>
      <c r="M48" s="1" t="s">
        <v>93</v>
      </c>
      <c r="N48" s="1">
        <v>2</v>
      </c>
      <c r="O48" s="14"/>
    </row>
    <row r="49" spans="2:15" x14ac:dyDescent="0.4">
      <c r="B49" s="47"/>
      <c r="C49" s="1" t="s">
        <v>29</v>
      </c>
      <c r="D49" s="1">
        <v>1</v>
      </c>
      <c r="E49" s="14"/>
      <c r="L49" s="39"/>
      <c r="M49" s="1" t="s">
        <v>94</v>
      </c>
      <c r="N49" s="1">
        <v>2</v>
      </c>
      <c r="O49" s="14"/>
    </row>
    <row r="50" spans="2:15" x14ac:dyDescent="0.4">
      <c r="B50" s="47"/>
      <c r="C50" s="1" t="s">
        <v>30</v>
      </c>
      <c r="D50" s="1">
        <v>1</v>
      </c>
      <c r="E50" s="14"/>
      <c r="L50" s="39"/>
      <c r="M50" s="1" t="s">
        <v>95</v>
      </c>
      <c r="N50" s="1">
        <v>2</v>
      </c>
      <c r="O50" s="14"/>
    </row>
    <row r="51" spans="2:15" x14ac:dyDescent="0.4">
      <c r="B51" s="47"/>
      <c r="C51" s="1" t="s">
        <v>31</v>
      </c>
      <c r="D51" s="1">
        <v>1</v>
      </c>
      <c r="E51" s="14"/>
      <c r="L51" s="39"/>
      <c r="M51" s="1" t="s">
        <v>96</v>
      </c>
      <c r="N51" s="1">
        <v>2</v>
      </c>
      <c r="O51" s="14"/>
    </row>
    <row r="52" spans="2:15" x14ac:dyDescent="0.4">
      <c r="B52" s="47"/>
      <c r="C52" s="1" t="s">
        <v>32</v>
      </c>
      <c r="D52" s="1">
        <v>1</v>
      </c>
      <c r="E52" s="14"/>
      <c r="L52" s="22"/>
    </row>
    <row r="53" spans="2:15" x14ac:dyDescent="0.4">
      <c r="B53" s="47"/>
      <c r="C53" s="1" t="s">
        <v>33</v>
      </c>
      <c r="D53" s="1">
        <v>1</v>
      </c>
      <c r="E53" s="14"/>
    </row>
    <row r="54" spans="2:15" x14ac:dyDescent="0.4">
      <c r="B54" s="47"/>
      <c r="C54" s="1" t="s">
        <v>34</v>
      </c>
      <c r="D54" s="1">
        <v>1</v>
      </c>
      <c r="E54" s="14"/>
    </row>
    <row r="55" spans="2:15" x14ac:dyDescent="0.4">
      <c r="B55" s="47"/>
      <c r="C55" s="1" t="s">
        <v>35</v>
      </c>
      <c r="D55" s="1">
        <v>1</v>
      </c>
      <c r="E55" s="14"/>
    </row>
    <row r="56" spans="2:15" x14ac:dyDescent="0.4">
      <c r="B56" s="47"/>
      <c r="C56" s="1" t="s">
        <v>36</v>
      </c>
      <c r="D56" s="1">
        <v>1</v>
      </c>
      <c r="E56" s="14"/>
    </row>
    <row r="57" spans="2:15" x14ac:dyDescent="0.4">
      <c r="B57" s="47"/>
      <c r="C57" s="1" t="s">
        <v>37</v>
      </c>
      <c r="D57" s="1">
        <v>1</v>
      </c>
      <c r="E57" s="14"/>
    </row>
    <row r="58" spans="2:15" x14ac:dyDescent="0.4">
      <c r="B58" s="47"/>
      <c r="C58" s="1" t="s">
        <v>38</v>
      </c>
      <c r="D58" s="1">
        <v>1</v>
      </c>
      <c r="E58" s="14"/>
    </row>
    <row r="59" spans="2:15" x14ac:dyDescent="0.4">
      <c r="B59" s="47"/>
      <c r="C59" s="1" t="s">
        <v>39</v>
      </c>
      <c r="D59" s="1">
        <v>1</v>
      </c>
      <c r="E59" s="14"/>
    </row>
    <row r="60" spans="2:15" x14ac:dyDescent="0.4">
      <c r="B60" s="47"/>
      <c r="C60" s="1" t="s">
        <v>40</v>
      </c>
      <c r="D60" s="1">
        <v>1</v>
      </c>
      <c r="E60" s="14"/>
    </row>
    <row r="61" spans="2:15" x14ac:dyDescent="0.4">
      <c r="B61" s="47"/>
      <c r="C61" s="1" t="s">
        <v>41</v>
      </c>
      <c r="D61" s="1">
        <v>1</v>
      </c>
      <c r="E61" s="14"/>
    </row>
    <row r="62" spans="2:15" x14ac:dyDescent="0.4">
      <c r="B62" s="47"/>
      <c r="C62" s="1" t="s">
        <v>42</v>
      </c>
      <c r="D62" s="1">
        <v>1</v>
      </c>
      <c r="E62" s="14"/>
    </row>
  </sheetData>
  <sheetProtection algorithmName="SHA-512" hashValue="G+eiKAEpx0YOxs/EuD0IsnFsENgFOpV4ROMB9r25WUQE4xvTlQiZGqLA2VPhJ6CXFHajzLlUN2FcBJfgWfan3w==" saltValue="0/Axk/1AK6vqY+5wmy+kCQ==" spinCount="100000" sheet="1" objects="1" scenarios="1"/>
  <mergeCells count="52">
    <mergeCell ref="AJ9:AJ10"/>
    <mergeCell ref="B4:D4"/>
    <mergeCell ref="E4:F4"/>
    <mergeCell ref="G4:H4"/>
    <mergeCell ref="I4:J4"/>
    <mergeCell ref="F5:F7"/>
    <mergeCell ref="H5:H7"/>
    <mergeCell ref="J5:J7"/>
    <mergeCell ref="B5:B6"/>
    <mergeCell ref="C5:C6"/>
    <mergeCell ref="F8:F13"/>
    <mergeCell ref="H8:H13"/>
    <mergeCell ref="J8:J13"/>
    <mergeCell ref="AI4:AJ4"/>
    <mergeCell ref="AJ5:AJ6"/>
    <mergeCell ref="V9:W10"/>
    <mergeCell ref="B21:B62"/>
    <mergeCell ref="G21:G29"/>
    <mergeCell ref="B8:B13"/>
    <mergeCell ref="C8:C9"/>
    <mergeCell ref="C10:C11"/>
    <mergeCell ref="C12:C13"/>
    <mergeCell ref="G31:G43"/>
    <mergeCell ref="V21:V42"/>
    <mergeCell ref="L21:L51"/>
    <mergeCell ref="Q21:Q42"/>
    <mergeCell ref="Q44:Q47"/>
    <mergeCell ref="AG4:AH4"/>
    <mergeCell ref="AB7:AB8"/>
    <mergeCell ref="AB9:AB10"/>
    <mergeCell ref="AD7:AD8"/>
    <mergeCell ref="AD9:AD10"/>
    <mergeCell ref="V11:W11"/>
    <mergeCell ref="V7:W8"/>
    <mergeCell ref="Z9:Z10"/>
    <mergeCell ref="AF9:AF10"/>
    <mergeCell ref="AH9:AH10"/>
    <mergeCell ref="AH5:AH6"/>
    <mergeCell ref="AH7:AH8"/>
    <mergeCell ref="AJ7:AJ8"/>
    <mergeCell ref="V4:X4"/>
    <mergeCell ref="AE4:AF4"/>
    <mergeCell ref="AC4:AD4"/>
    <mergeCell ref="V5:W6"/>
    <mergeCell ref="AB5:AB6"/>
    <mergeCell ref="AA4:AB4"/>
    <mergeCell ref="Y4:Z4"/>
    <mergeCell ref="Z5:Z6"/>
    <mergeCell ref="Z7:Z8"/>
    <mergeCell ref="AF7:AF8"/>
    <mergeCell ref="AF5:AF6"/>
    <mergeCell ref="AD5:AD6"/>
  </mergeCells>
  <phoneticPr fontId="1"/>
  <conditionalFormatting sqref="I5:J14">
    <cfRule type="cellIs" dxfId="2" priority="3" operator="greaterThan">
      <formula>0</formula>
    </cfRule>
  </conditionalFormatting>
  <conditionalFormatting sqref="AC5:AD11">
    <cfRule type="cellIs" dxfId="1" priority="2" operator="greaterThan">
      <formula>0</formula>
    </cfRule>
  </conditionalFormatting>
  <conditionalFormatting sqref="AI5:AJ11">
    <cfRule type="cellIs" dxfId="0" priority="1" operator="greaterThan">
      <formula>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使い方</vt:lpstr>
      <vt:lpstr>2024年入学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2024-03-29T05:51:51Z</dcterms:modified>
</cp:coreProperties>
</file>