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omments1.xml" ContentType="application/vnd.openxmlformats-officedocument.spreadsheetml.comments+xml"/>
  <Override PartName="/xl/tables/table15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ast\OneDrive\デスクトップ\池田先生\NEW\津波避難行動データベース_公開用\"/>
    </mc:Choice>
  </mc:AlternateContent>
  <xr:revisionPtr revIDLastSave="0" documentId="13_ncr:1_{E1C46119-99FB-4EE1-B765-51128B8AD8DB}" xr6:coauthVersionLast="47" xr6:coauthVersionMax="47" xr10:uidLastSave="{00000000-0000-0000-0000-000000000000}"/>
  <bookViews>
    <workbookView xWindow="3444" yWindow="1476" windowWidth="19152" windowHeight="12648" xr2:uid="{112AD2B6-8028-4C85-865D-D37B1971EDE6}"/>
  </bookViews>
  <sheets>
    <sheet name="リンク先と選択肢" sheetId="2" r:id="rId1"/>
    <sheet name="地域マスタ" sheetId="11" r:id="rId2"/>
    <sheet name="地区マスタ" sheetId="10" r:id="rId3"/>
    <sheet name="人物マスタ" sheetId="5" r:id="rId4"/>
  </sheets>
  <definedNames>
    <definedName name="地域名">地域マスタ[地域名]</definedName>
    <definedName name="地区名">地区マスタ[地区名（area）]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5" l="1"/>
  <c r="F3" i="5"/>
  <c r="C19" i="5"/>
  <c r="F19" i="5"/>
  <c r="C10" i="5"/>
  <c r="F10" i="5"/>
  <c r="C11" i="5"/>
  <c r="F11" i="5"/>
  <c r="F78" i="5" l="1"/>
  <c r="F95" i="5" l="1"/>
  <c r="F96" i="5"/>
  <c r="F97" i="5"/>
  <c r="C95" i="5"/>
  <c r="C96" i="5"/>
  <c r="C97" i="5"/>
  <c r="F91" i="5" l="1"/>
  <c r="C91" i="5"/>
  <c r="F92" i="5"/>
  <c r="C92" i="5"/>
  <c r="F93" i="5"/>
  <c r="C93" i="5"/>
  <c r="F94" i="5"/>
  <c r="C94" i="5"/>
  <c r="C87" i="5" l="1"/>
  <c r="F87" i="5"/>
  <c r="F90" i="5" l="1"/>
  <c r="C90" i="5"/>
  <c r="F89" i="5"/>
  <c r="C89" i="5"/>
  <c r="F88" i="5"/>
  <c r="C88" i="5"/>
  <c r="A20" i="10" l="1"/>
  <c r="B96" i="5" l="1"/>
  <c r="B95" i="5"/>
  <c r="B97" i="5"/>
  <c r="B87" i="5"/>
  <c r="B90" i="5"/>
  <c r="B89" i="5"/>
  <c r="B88" i="5"/>
  <c r="C84" i="5"/>
  <c r="C85" i="5"/>
  <c r="C86" i="5"/>
  <c r="F84" i="5"/>
  <c r="F85" i="5"/>
  <c r="F86" i="5"/>
  <c r="D88" i="5" l="1"/>
  <c r="A88" i="5"/>
  <c r="D90" i="5"/>
  <c r="A90" i="5"/>
  <c r="D97" i="5"/>
  <c r="A97" i="5"/>
  <c r="A87" i="5"/>
  <c r="D87" i="5"/>
  <c r="D95" i="5"/>
  <c r="A95" i="5"/>
  <c r="A89" i="5"/>
  <c r="D89" i="5"/>
  <c r="A96" i="5"/>
  <c r="D96" i="5"/>
  <c r="F54" i="5" l="1"/>
  <c r="F83" i="5" l="1"/>
  <c r="F76" i="5" l="1"/>
  <c r="F77" i="5"/>
  <c r="F79" i="5"/>
  <c r="F80" i="5"/>
  <c r="F81" i="5"/>
  <c r="F82" i="5"/>
  <c r="C76" i="5"/>
  <c r="C77" i="5"/>
  <c r="C78" i="5"/>
  <c r="C79" i="5"/>
  <c r="C80" i="5"/>
  <c r="C81" i="5"/>
  <c r="C82" i="5"/>
  <c r="C83" i="5"/>
  <c r="A17" i="10"/>
  <c r="B76" i="5" s="1"/>
  <c r="A18" i="10"/>
  <c r="B78" i="5" s="1"/>
  <c r="A19" i="10"/>
  <c r="B80" i="5" s="1"/>
  <c r="B81" i="5" l="1"/>
  <c r="A81" i="5" s="1"/>
  <c r="B77" i="5"/>
  <c r="B83" i="5"/>
  <c r="B82" i="5"/>
  <c r="D82" i="5" s="1"/>
  <c r="B79" i="5"/>
  <c r="D79" i="5" s="1"/>
  <c r="D83" i="5"/>
  <c r="D80" i="5"/>
  <c r="D78" i="5"/>
  <c r="D77" i="5"/>
  <c r="D76" i="5"/>
  <c r="A83" i="5"/>
  <c r="A82" i="5"/>
  <c r="A80" i="5"/>
  <c r="A79" i="5"/>
  <c r="A78" i="5"/>
  <c r="A77" i="5"/>
  <c r="A76" i="5"/>
  <c r="F50" i="5"/>
  <c r="D81" i="5" l="1"/>
  <c r="C4" i="5"/>
  <c r="C5" i="5"/>
  <c r="C6" i="5"/>
  <c r="C7" i="5"/>
  <c r="C8" i="5"/>
  <c r="C9" i="5"/>
  <c r="C12" i="5"/>
  <c r="C13" i="5"/>
  <c r="C14" i="5"/>
  <c r="C15" i="5"/>
  <c r="C16" i="5"/>
  <c r="C17" i="5"/>
  <c r="C18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52" i="5"/>
  <c r="C53" i="5"/>
  <c r="C54" i="5"/>
  <c r="C55" i="5"/>
  <c r="C56" i="5"/>
  <c r="A3" i="10"/>
  <c r="A4" i="10"/>
  <c r="B3" i="5" s="1"/>
  <c r="A5" i="10"/>
  <c r="B94" i="5" s="1"/>
  <c r="A6" i="10"/>
  <c r="B93" i="5" s="1"/>
  <c r="A7" i="10"/>
  <c r="A8" i="10"/>
  <c r="A9" i="10"/>
  <c r="A10" i="10"/>
  <c r="A11" i="10"/>
  <c r="A12" i="10"/>
  <c r="A13" i="10"/>
  <c r="A14" i="10"/>
  <c r="A15" i="10"/>
  <c r="A16" i="10"/>
  <c r="B91" i="5" l="1"/>
  <c r="B92" i="5"/>
  <c r="B84" i="5"/>
  <c r="B86" i="5"/>
  <c r="B85" i="5"/>
  <c r="D93" i="5"/>
  <c r="A93" i="5"/>
  <c r="A94" i="5"/>
  <c r="D94" i="5"/>
  <c r="D3" i="5"/>
  <c r="A3" i="5"/>
  <c r="B11" i="5"/>
  <c r="B19" i="5"/>
  <c r="B10" i="5"/>
  <c r="F52" i="5"/>
  <c r="F53" i="5"/>
  <c r="F55" i="5"/>
  <c r="F56" i="5"/>
  <c r="B52" i="5"/>
  <c r="D52" i="5" s="1"/>
  <c r="B53" i="5"/>
  <c r="D53" i="5" s="1"/>
  <c r="B54" i="5"/>
  <c r="D54" i="5" s="1"/>
  <c r="B55" i="5"/>
  <c r="D55" i="5" s="1"/>
  <c r="B56" i="5"/>
  <c r="D56" i="5" s="1"/>
  <c r="A19" i="5" l="1"/>
  <c r="D19" i="5"/>
  <c r="A11" i="5"/>
  <c r="D11" i="5"/>
  <c r="A10" i="5"/>
  <c r="D10" i="5"/>
  <c r="A85" i="5"/>
  <c r="D85" i="5"/>
  <c r="D86" i="5"/>
  <c r="A86" i="5"/>
  <c r="D84" i="5"/>
  <c r="A84" i="5"/>
  <c r="D92" i="5"/>
  <c r="A92" i="5"/>
  <c r="D91" i="5"/>
  <c r="A91" i="5"/>
  <c r="A55" i="5"/>
  <c r="A52" i="5"/>
  <c r="A54" i="5"/>
  <c r="A53" i="5"/>
  <c r="A56" i="5"/>
  <c r="F48" i="5" l="1"/>
  <c r="B48" i="5"/>
  <c r="D48" i="5" s="1"/>
  <c r="A48" i="5" l="1"/>
  <c r="F4" i="5" l="1"/>
  <c r="F5" i="5"/>
  <c r="F6" i="5"/>
  <c r="F7" i="5"/>
  <c r="F8" i="5"/>
  <c r="F9" i="5"/>
  <c r="F12" i="5"/>
  <c r="F13" i="5"/>
  <c r="F14" i="5"/>
  <c r="F15" i="5"/>
  <c r="F16" i="5"/>
  <c r="F17" i="5"/>
  <c r="F18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9" i="5"/>
  <c r="F51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B34" i="5" l="1"/>
  <c r="D34" i="5" s="1"/>
  <c r="A34" i="5" l="1"/>
  <c r="B4" i="5" l="1"/>
  <c r="D4" i="5" s="1"/>
  <c r="B5" i="5"/>
  <c r="D5" i="5" s="1"/>
  <c r="B6" i="5"/>
  <c r="D6" i="5" s="1"/>
  <c r="B7" i="5"/>
  <c r="D7" i="5" s="1"/>
  <c r="B8" i="5"/>
  <c r="D8" i="5" s="1"/>
  <c r="B9" i="5"/>
  <c r="D9" i="5" s="1"/>
  <c r="B12" i="5"/>
  <c r="D12" i="5" s="1"/>
  <c r="B13" i="5"/>
  <c r="D13" i="5" s="1"/>
  <c r="B14" i="5"/>
  <c r="D14" i="5" s="1"/>
  <c r="B15" i="5"/>
  <c r="D15" i="5" s="1"/>
  <c r="B16" i="5"/>
  <c r="D16" i="5" s="1"/>
  <c r="B17" i="5"/>
  <c r="D17" i="5" s="1"/>
  <c r="B18" i="5"/>
  <c r="D18" i="5" s="1"/>
  <c r="B20" i="5"/>
  <c r="D20" i="5" s="1"/>
  <c r="B21" i="5"/>
  <c r="D21" i="5" s="1"/>
  <c r="B22" i="5"/>
  <c r="D22" i="5" s="1"/>
  <c r="B23" i="5"/>
  <c r="D23" i="5" s="1"/>
  <c r="B24" i="5"/>
  <c r="D24" i="5" s="1"/>
  <c r="B25" i="5"/>
  <c r="D25" i="5" s="1"/>
  <c r="B26" i="5"/>
  <c r="D26" i="5" s="1"/>
  <c r="B27" i="5"/>
  <c r="D27" i="5" s="1"/>
  <c r="B28" i="5"/>
  <c r="D28" i="5" s="1"/>
  <c r="B29" i="5"/>
  <c r="D29" i="5" s="1"/>
  <c r="B30" i="5"/>
  <c r="D30" i="5" s="1"/>
  <c r="B31" i="5"/>
  <c r="D31" i="5" s="1"/>
  <c r="B32" i="5"/>
  <c r="D32" i="5" s="1"/>
  <c r="B33" i="5"/>
  <c r="D33" i="5" s="1"/>
  <c r="B35" i="5"/>
  <c r="D35" i="5" s="1"/>
  <c r="B36" i="5"/>
  <c r="D36" i="5" s="1"/>
  <c r="B37" i="5"/>
  <c r="D37" i="5" s="1"/>
  <c r="B38" i="5"/>
  <c r="D38" i="5" s="1"/>
  <c r="B39" i="5"/>
  <c r="D39" i="5" s="1"/>
  <c r="B40" i="5"/>
  <c r="D40" i="5" s="1"/>
  <c r="B41" i="5"/>
  <c r="D41" i="5" s="1"/>
  <c r="B42" i="5"/>
  <c r="D42" i="5" s="1"/>
  <c r="B43" i="5"/>
  <c r="D43" i="5" s="1"/>
  <c r="B44" i="5"/>
  <c r="D44" i="5" s="1"/>
  <c r="B45" i="5"/>
  <c r="D45" i="5" s="1"/>
  <c r="B46" i="5"/>
  <c r="D46" i="5" s="1"/>
  <c r="B47" i="5"/>
  <c r="D47" i="5" s="1"/>
  <c r="B49" i="5"/>
  <c r="D49" i="5" s="1"/>
  <c r="B50" i="5"/>
  <c r="D50" i="5" s="1"/>
  <c r="B51" i="5"/>
  <c r="D51" i="5" s="1"/>
  <c r="B57" i="5"/>
  <c r="D57" i="5" s="1"/>
  <c r="B58" i="5"/>
  <c r="D58" i="5" s="1"/>
  <c r="B59" i="5"/>
  <c r="D59" i="5" s="1"/>
  <c r="B60" i="5"/>
  <c r="D60" i="5" s="1"/>
  <c r="B61" i="5"/>
  <c r="D61" i="5" s="1"/>
  <c r="B62" i="5"/>
  <c r="D62" i="5" s="1"/>
  <c r="B63" i="5"/>
  <c r="D63" i="5" s="1"/>
  <c r="B64" i="5"/>
  <c r="D64" i="5" s="1"/>
  <c r="B65" i="5"/>
  <c r="D65" i="5" s="1"/>
  <c r="B66" i="5"/>
  <c r="D66" i="5" s="1"/>
  <c r="B67" i="5"/>
  <c r="D67" i="5" s="1"/>
  <c r="B68" i="5"/>
  <c r="D68" i="5" s="1"/>
  <c r="B69" i="5"/>
  <c r="D69" i="5" s="1"/>
  <c r="B70" i="5"/>
  <c r="D70" i="5" s="1"/>
  <c r="B71" i="5"/>
  <c r="D71" i="5" s="1"/>
  <c r="B72" i="5"/>
  <c r="D72" i="5" s="1"/>
  <c r="B73" i="5"/>
  <c r="D73" i="5" s="1"/>
  <c r="B74" i="5"/>
  <c r="D74" i="5" s="1"/>
  <c r="B75" i="5"/>
  <c r="D75" i="5" s="1"/>
  <c r="A71" i="5" l="1"/>
  <c r="A50" i="5"/>
  <c r="A32" i="5"/>
  <c r="A16" i="5"/>
  <c r="A70" i="5"/>
  <c r="A49" i="5"/>
  <c r="A31" i="5"/>
  <c r="A15" i="5"/>
  <c r="A69" i="5"/>
  <c r="A47" i="5"/>
  <c r="A30" i="5"/>
  <c r="A14" i="5"/>
  <c r="A68" i="5"/>
  <c r="A46" i="5"/>
  <c r="A29" i="5"/>
  <c r="A13" i="5"/>
  <c r="A67" i="5"/>
  <c r="A45" i="5"/>
  <c r="A28" i="5"/>
  <c r="A12" i="5"/>
  <c r="A73" i="5"/>
  <c r="A66" i="5"/>
  <c r="A44" i="5"/>
  <c r="A27" i="5"/>
  <c r="A18" i="5"/>
  <c r="A65" i="5"/>
  <c r="A43" i="5"/>
  <c r="A26" i="5"/>
  <c r="A33" i="5"/>
  <c r="A64" i="5"/>
  <c r="A42" i="5"/>
  <c r="A25" i="5"/>
  <c r="A9" i="5"/>
  <c r="A51" i="5"/>
  <c r="A63" i="5"/>
  <c r="A41" i="5"/>
  <c r="A24" i="5"/>
  <c r="A8" i="5"/>
  <c r="A35" i="5"/>
  <c r="A62" i="5"/>
  <c r="A40" i="5"/>
  <c r="A23" i="5"/>
  <c r="A7" i="5"/>
  <c r="A17" i="5"/>
  <c r="A61" i="5"/>
  <c r="A39" i="5"/>
  <c r="A22" i="5"/>
  <c r="A6" i="5"/>
  <c r="A72" i="5"/>
  <c r="A60" i="5"/>
  <c r="A38" i="5"/>
  <c r="A21" i="5"/>
  <c r="A5" i="5"/>
  <c r="A75" i="5"/>
  <c r="A59" i="5"/>
  <c r="A37" i="5"/>
  <c r="A20" i="5"/>
  <c r="A4" i="5"/>
  <c r="A57" i="5"/>
  <c r="A74" i="5"/>
  <c r="A58" i="5"/>
  <c r="A3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sdrc-pc5</author>
  </authors>
  <commentList>
    <comment ref="A2" authorId="0" shapeId="0" xr:uid="{B7B1266C-4C4D-439D-AF9F-C9DDC45670FB}">
      <text>
        <r>
          <rPr>
            <sz val="9"/>
            <color indexed="81"/>
            <rFont val="MS P ゴシック"/>
            <family val="3"/>
            <charset val="128"/>
          </rPr>
          <t xml:space="preserve">自動で設定されます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sdrc-pc5</author>
  </authors>
  <commentList>
    <comment ref="C2" authorId="0" shapeId="0" xr:uid="{EAF94F47-BD65-426D-B43B-A81F09A75770}">
      <text>
        <r>
          <rPr>
            <b/>
            <sz val="9"/>
            <color indexed="81"/>
            <rFont val="MS P ゴシック"/>
            <family val="3"/>
            <charset val="128"/>
          </rPr>
          <t>地区コード＋連番
→人物名のID</t>
        </r>
      </text>
    </comment>
    <comment ref="P2" authorId="0" shapeId="0" xr:uid="{F0129988-5685-4A6E-9310-592AF20B5F2C}">
      <text>
        <r>
          <rPr>
            <sz val="9"/>
            <color indexed="81"/>
            <rFont val="MS P ゴシック"/>
            <family val="3"/>
            <charset val="128"/>
          </rPr>
          <t xml:space="preserve">複数ある場合は／で分ける
</t>
        </r>
      </text>
    </comment>
    <comment ref="R2" authorId="0" shapeId="0" xr:uid="{4F059132-49D5-45E8-B6DA-84BDD3F873B7}">
      <text>
        <r>
          <rPr>
            <sz val="9"/>
            <color indexed="81"/>
            <rFont val="MS P ゴシック"/>
            <family val="3"/>
            <charset val="128"/>
          </rPr>
          <t>複数ある場合は／で分ける</t>
        </r>
      </text>
    </comment>
  </commentList>
</comments>
</file>

<file path=xl/sharedStrings.xml><?xml version="1.0" encoding="utf-8"?>
<sst xmlns="http://schemas.openxmlformats.org/spreadsheetml/2006/main" count="1376" uniqueCount="320">
  <si>
    <t>侵入理由</t>
    <rPh sb="0" eb="4">
      <t>シンニュウリユウ</t>
    </rPh>
    <phoneticPr fontId="1"/>
  </si>
  <si>
    <t>津波浸水域への侵入</t>
    <rPh sb="0" eb="5">
      <t>ツナミシンスイイキ</t>
    </rPh>
    <rPh sb="7" eb="9">
      <t>シンニュウ</t>
    </rPh>
    <phoneticPr fontId="1"/>
  </si>
  <si>
    <t>避難所に行くため</t>
  </si>
  <si>
    <t>高台</t>
  </si>
  <si>
    <t>沖出しのため</t>
  </si>
  <si>
    <t>寺</t>
  </si>
  <si>
    <t>迎えのため</t>
  </si>
  <si>
    <t>自宅に戻るため</t>
  </si>
  <si>
    <t>知人の家</t>
  </si>
  <si>
    <t>×</t>
    <phoneticPr fontId="1"/>
  </si>
  <si>
    <t>浸水域外</t>
    <rPh sb="0" eb="4">
      <t>シンスイイキガイ</t>
    </rPh>
    <phoneticPr fontId="1"/>
  </si>
  <si>
    <t>自宅</t>
  </si>
  <si>
    <t>〇</t>
    <phoneticPr fontId="1"/>
  </si>
  <si>
    <t>浸水域内</t>
    <rPh sb="0" eb="4">
      <t>シンスイイキナイ</t>
    </rPh>
    <phoneticPr fontId="1"/>
  </si>
  <si>
    <t>自宅にいた</t>
    <rPh sb="0" eb="2">
      <t>ジタク</t>
    </rPh>
    <phoneticPr fontId="1"/>
  </si>
  <si>
    <t>〇</t>
  </si>
  <si>
    <t>×</t>
  </si>
  <si>
    <t>六川目</t>
    <rPh sb="0" eb="3">
      <t>ムカワメ</t>
    </rPh>
    <phoneticPr fontId="1"/>
  </si>
  <si>
    <t>三川目</t>
    <rPh sb="0" eb="3">
      <t>ミカワメ</t>
    </rPh>
    <phoneticPr fontId="1"/>
  </si>
  <si>
    <t>作業有無</t>
    <rPh sb="0" eb="4">
      <t>サギョウウム</t>
    </rPh>
    <phoneticPr fontId="1"/>
  </si>
  <si>
    <t>IDのリンク先</t>
    <rPh sb="6" eb="7">
      <t>サキ</t>
    </rPh>
    <phoneticPr fontId="1"/>
  </si>
  <si>
    <t>海を見る</t>
    <rPh sb="0" eb="1">
      <t>ウミ</t>
    </rPh>
    <rPh sb="2" eb="3">
      <t>ミ</t>
    </rPh>
    <phoneticPr fontId="1"/>
  </si>
  <si>
    <t>集まる</t>
    <rPh sb="0" eb="1">
      <t>アツ</t>
    </rPh>
    <phoneticPr fontId="1"/>
  </si>
  <si>
    <t>自宅</t>
    <rPh sb="0" eb="2">
      <t>ジタク</t>
    </rPh>
    <phoneticPr fontId="1"/>
  </si>
  <si>
    <t>なし</t>
  </si>
  <si>
    <t>なし</t>
    <phoneticPr fontId="1"/>
  </si>
  <si>
    <t>家族と合流するため</t>
    <rPh sb="0" eb="2">
      <t>カゾク</t>
    </rPh>
    <rPh sb="3" eb="5">
      <t>ゴウリュウ</t>
    </rPh>
    <phoneticPr fontId="1"/>
  </si>
  <si>
    <t>救助のため</t>
    <rPh sb="0" eb="2">
      <t>キュウジョ</t>
    </rPh>
    <phoneticPr fontId="1"/>
  </si>
  <si>
    <t>避難所（公民館、小学校など）</t>
  </si>
  <si>
    <t>避難所（公民館、小学校など）</t>
    <phoneticPr fontId="1"/>
  </si>
  <si>
    <t>見回り・避難誘導・救助及びそのための集合</t>
    <phoneticPr fontId="1"/>
  </si>
  <si>
    <t>海（川）を見るため</t>
    <phoneticPr fontId="1"/>
  </si>
  <si>
    <t>青森県三沢市</t>
    <rPh sb="0" eb="3">
      <t>アオモリケン</t>
    </rPh>
    <rPh sb="3" eb="6">
      <t>ミサワシ</t>
    </rPh>
    <phoneticPr fontId="1"/>
  </si>
  <si>
    <t>あり</t>
    <phoneticPr fontId="1"/>
  </si>
  <si>
    <t>自宅の横の作業場</t>
  </si>
  <si>
    <t>あり</t>
  </si>
  <si>
    <t>作業有無</t>
    <rPh sb="0" eb="4">
      <t>サギョウウム</t>
    </rPh>
    <phoneticPr fontId="1"/>
  </si>
  <si>
    <t>あり</t>
    <phoneticPr fontId="1"/>
  </si>
  <si>
    <t>なし</t>
    <phoneticPr fontId="1"/>
  </si>
  <si>
    <t>地区コード</t>
    <rPh sb="0" eb="2">
      <t>チク</t>
    </rPh>
    <phoneticPr fontId="1"/>
  </si>
  <si>
    <t>連番</t>
    <rPh sb="0" eb="2">
      <t>レンバン</t>
    </rPh>
    <phoneticPr fontId="1"/>
  </si>
  <si>
    <t>地域名</t>
    <rPh sb="0" eb="3">
      <t>チイキメイ</t>
    </rPh>
    <phoneticPr fontId="1"/>
  </si>
  <si>
    <t>マークの有無</t>
    <rPh sb="4" eb="6">
      <t>ウム</t>
    </rPh>
    <phoneticPr fontId="1"/>
  </si>
  <si>
    <t>進捗</t>
    <rPh sb="0" eb="2">
      <t>シンチョク</t>
    </rPh>
    <phoneticPr fontId="1"/>
  </si>
  <si>
    <t>済</t>
    <rPh sb="0" eb="1">
      <t>スミ</t>
    </rPh>
    <phoneticPr fontId="1"/>
  </si>
  <si>
    <t>作業中</t>
    <rPh sb="0" eb="3">
      <t>サギョウチュウ</t>
    </rPh>
    <phoneticPr fontId="1"/>
  </si>
  <si>
    <t>質問中</t>
    <rPh sb="0" eb="3">
      <t>シツモンチュウ</t>
    </rPh>
    <phoneticPr fontId="1"/>
  </si>
  <si>
    <t>分類_自宅</t>
    <rPh sb="0" eb="2">
      <t>ブンルイ</t>
    </rPh>
    <rPh sb="3" eb="5">
      <t>ジタク</t>
    </rPh>
    <phoneticPr fontId="1"/>
  </si>
  <si>
    <t>浸水域内or外</t>
    <rPh sb="0" eb="2">
      <t>シンスイ</t>
    </rPh>
    <rPh sb="2" eb="3">
      <t>イキ</t>
    </rPh>
    <rPh sb="3" eb="4">
      <t>ナイ</t>
    </rPh>
    <rPh sb="6" eb="7">
      <t>ガイ</t>
    </rPh>
    <phoneticPr fontId="1"/>
  </si>
  <si>
    <t>マークの有無_海を見る</t>
    <rPh sb="4" eb="6">
      <t>ウム</t>
    </rPh>
    <rPh sb="7" eb="8">
      <t>ウミ</t>
    </rPh>
    <rPh sb="9" eb="10">
      <t>ミ</t>
    </rPh>
    <phoneticPr fontId="1"/>
  </si>
  <si>
    <t>場所の名前（spot）_海を見る</t>
    <rPh sb="0" eb="2">
      <t>バショナマエ3</t>
    </rPh>
    <rPh sb="12" eb="13">
      <t>ウミ</t>
    </rPh>
    <rPh sb="14" eb="15">
      <t>ミ</t>
    </rPh>
    <phoneticPr fontId="1"/>
  </si>
  <si>
    <t>マークの有無_集まる</t>
    <rPh sb="4" eb="6">
      <t>ウム</t>
    </rPh>
    <rPh sb="7" eb="8">
      <t>アツ</t>
    </rPh>
    <phoneticPr fontId="1"/>
  </si>
  <si>
    <t>場所の名前（spot）_集まる</t>
    <rPh sb="0" eb="2">
      <t>バショナマエ32</t>
    </rPh>
    <rPh sb="12" eb="13">
      <t>アツ</t>
    </rPh>
    <phoneticPr fontId="1"/>
  </si>
  <si>
    <t>十和田市</t>
  </si>
  <si>
    <t>十和田市</t>
    <phoneticPr fontId="1"/>
  </si>
  <si>
    <t>三川目小学校</t>
  </si>
  <si>
    <t>細谷プライフーズの工場</t>
  </si>
  <si>
    <t>三沢市内の息子の家</t>
  </si>
  <si>
    <t>谷地頭の親戚の家</t>
  </si>
  <si>
    <t>実家</t>
  </si>
  <si>
    <t>農協（JAおいらせ）</t>
    <phoneticPr fontId="1"/>
  </si>
  <si>
    <t>八戸市の労災病院</t>
  </si>
  <si>
    <t>園沢にある妻の実家</t>
  </si>
  <si>
    <t>国道338号</t>
  </si>
  <si>
    <t>三沢市立第二中学校</t>
  </si>
  <si>
    <t>六戸町のローソンの駐車場</t>
  </si>
  <si>
    <t>公民館より海寄りのT字路の辺り</t>
  </si>
  <si>
    <t>二川目の畑</t>
  </si>
  <si>
    <t>川の河口付近</t>
  </si>
  <si>
    <t>三川目保育園</t>
  </si>
  <si>
    <t>三沢市三沢堀口Homac</t>
  </si>
  <si>
    <t>公民館</t>
    <rPh sb="0" eb="3">
      <t>コウミンカン</t>
    </rPh>
    <phoneticPr fontId="1"/>
  </si>
  <si>
    <t>マークの有無_自宅</t>
    <rPh sb="7" eb="9">
      <t>ジタク</t>
    </rPh>
    <phoneticPr fontId="1"/>
  </si>
  <si>
    <t>あり</t>
    <phoneticPr fontId="1"/>
  </si>
  <si>
    <t>人物マスタ</t>
    <rPh sb="0" eb="2">
      <t>ジンブツ</t>
    </rPh>
    <phoneticPr fontId="1"/>
  </si>
  <si>
    <t>岩手県大船渡市</t>
  </si>
  <si>
    <t>三陸町綾里田浜</t>
  </si>
  <si>
    <t>三陸町綾里小石浜</t>
  </si>
  <si>
    <t>三陸町綾里港岩崎</t>
  </si>
  <si>
    <t>岩手県陸前高田市</t>
  </si>
  <si>
    <t>小友町只出</t>
  </si>
  <si>
    <t>小友町矢の浦</t>
  </si>
  <si>
    <t>小友町三日市</t>
  </si>
  <si>
    <t>小友町両替</t>
  </si>
  <si>
    <t>小友町森崎</t>
  </si>
  <si>
    <t>小友町下新田</t>
  </si>
  <si>
    <t>地区マスタ</t>
    <rPh sb="0" eb="2">
      <t>チク</t>
    </rPh>
    <phoneticPr fontId="1"/>
  </si>
  <si>
    <t>地区コード</t>
    <rPh sb="0" eb="2">
      <t>チク2</t>
    </rPh>
    <phoneticPr fontId="1"/>
  </si>
  <si>
    <t>-</t>
    <phoneticPr fontId="1"/>
  </si>
  <si>
    <t>地域名</t>
    <rPh sb="0" eb="3">
      <t>チイキメイ</t>
    </rPh>
    <phoneticPr fontId="1"/>
  </si>
  <si>
    <t>地域マスタ</t>
    <rPh sb="0" eb="2">
      <t>チイキ</t>
    </rPh>
    <phoneticPr fontId="1"/>
  </si>
  <si>
    <t>※「地域マスタ」</t>
    <rPh sb="2" eb="4">
      <t>チイキ</t>
    </rPh>
    <phoneticPr fontId="1"/>
  </si>
  <si>
    <t>※「地区マスタ」</t>
    <phoneticPr fontId="1"/>
  </si>
  <si>
    <t>の「地区名」</t>
    <rPh sb="2" eb="5">
      <t>チクメイ</t>
    </rPh>
    <phoneticPr fontId="1"/>
  </si>
  <si>
    <t>の「地域名」</t>
    <rPh sb="2" eb="5">
      <t>チイキメイ</t>
    </rPh>
    <phoneticPr fontId="1"/>
  </si>
  <si>
    <t>三陸町綾里田浜</t>
    <phoneticPr fontId="1"/>
  </si>
  <si>
    <t>三陸町綾里野々前</t>
  </si>
  <si>
    <t>三陸町綾里野々前</t>
    <phoneticPr fontId="1"/>
  </si>
  <si>
    <t>三陸町綾里白浜</t>
    <phoneticPr fontId="1"/>
  </si>
  <si>
    <t>綾里大橋を三分の一渡ったところ</t>
    <rPh sb="0" eb="4">
      <t>リョウリオオハシ</t>
    </rPh>
    <rPh sb="5" eb="7">
      <t>サンブン</t>
    </rPh>
    <rPh sb="8" eb="9">
      <t>イチ</t>
    </rPh>
    <rPh sb="9" eb="10">
      <t>ワタ</t>
    </rPh>
    <phoneticPr fontId="1"/>
  </si>
  <si>
    <t>オオバコサマの畑</t>
    <rPh sb="7" eb="8">
      <t>ハタケ</t>
    </rPh>
    <phoneticPr fontId="1"/>
  </si>
  <si>
    <t>自宅</t>
    <rPh sb="0" eb="2">
      <t>ジタク</t>
    </rPh>
    <phoneticPr fontId="1"/>
  </si>
  <si>
    <t>倉庫</t>
    <rPh sb="0" eb="2">
      <t>ソウコ</t>
    </rPh>
    <phoneticPr fontId="1"/>
  </si>
  <si>
    <t>自宅の庭</t>
    <rPh sb="0" eb="2">
      <t>ジタク</t>
    </rPh>
    <rPh sb="3" eb="4">
      <t>ニワ</t>
    </rPh>
    <phoneticPr fontId="1"/>
  </si>
  <si>
    <t>防潮堤の上</t>
    <rPh sb="4" eb="5">
      <t>ウエ</t>
    </rPh>
    <phoneticPr fontId="1"/>
  </si>
  <si>
    <t>県道</t>
    <rPh sb="0" eb="2">
      <t>ケンドウ</t>
    </rPh>
    <phoneticPr fontId="1"/>
  </si>
  <si>
    <t>作業小屋</t>
    <rPh sb="0" eb="4">
      <t>サギョウゴヤ</t>
    </rPh>
    <phoneticPr fontId="1"/>
  </si>
  <si>
    <t>小石浜公民館</t>
    <rPh sb="0" eb="3">
      <t>コイシハマ</t>
    </rPh>
    <rPh sb="3" eb="6">
      <t>コウミンカン</t>
    </rPh>
    <phoneticPr fontId="1"/>
  </si>
  <si>
    <t>旧公民館の跡地</t>
    <rPh sb="0" eb="1">
      <t>キュウ</t>
    </rPh>
    <rPh sb="1" eb="4">
      <t>コウミンカン</t>
    </rPh>
    <rPh sb="5" eb="6">
      <t>アト</t>
    </rPh>
    <rPh sb="6" eb="7">
      <t>チ</t>
    </rPh>
    <phoneticPr fontId="1"/>
  </si>
  <si>
    <t>高台の公民館</t>
    <rPh sb="0" eb="2">
      <t>タカダイ</t>
    </rPh>
    <rPh sb="3" eb="6">
      <t>コウミンカン</t>
    </rPh>
    <phoneticPr fontId="1"/>
  </si>
  <si>
    <t>港（船）が見える場所</t>
    <rPh sb="0" eb="1">
      <t>ミナト</t>
    </rPh>
    <rPh sb="2" eb="3">
      <t>フネ</t>
    </rPh>
    <rPh sb="5" eb="6">
      <t>ミ</t>
    </rPh>
    <rPh sb="8" eb="10">
      <t>バショ</t>
    </rPh>
    <phoneticPr fontId="1"/>
  </si>
  <si>
    <t>中学校</t>
    <rPh sb="0" eb="3">
      <t>チュウガッコウ</t>
    </rPh>
    <phoneticPr fontId="1"/>
  </si>
  <si>
    <t>復興地の消防屯所</t>
    <rPh sb="0" eb="3">
      <t>フッコウチ</t>
    </rPh>
    <rPh sb="4" eb="6">
      <t>ショウボウ</t>
    </rPh>
    <rPh sb="6" eb="7">
      <t>トン</t>
    </rPh>
    <rPh sb="7" eb="8">
      <t>ジョ</t>
    </rPh>
    <phoneticPr fontId="1"/>
  </si>
  <si>
    <t>復興地の消防屯所</t>
    <rPh sb="0" eb="3">
      <t>フッコウチ</t>
    </rPh>
    <rPh sb="4" eb="6">
      <t>ショウボウ</t>
    </rPh>
    <rPh sb="6" eb="8">
      <t>トンショ</t>
    </rPh>
    <phoneticPr fontId="1"/>
  </si>
  <si>
    <t>高台にある公民館</t>
    <rPh sb="0" eb="2">
      <t>タカダイ</t>
    </rPh>
    <rPh sb="5" eb="8">
      <t>コウミンカン</t>
    </rPh>
    <phoneticPr fontId="1"/>
  </si>
  <si>
    <t>海の見える道</t>
    <rPh sb="0" eb="1">
      <t>ウミ</t>
    </rPh>
    <rPh sb="2" eb="3">
      <t>ミ</t>
    </rPh>
    <rPh sb="5" eb="6">
      <t>ミチ</t>
    </rPh>
    <phoneticPr fontId="1"/>
  </si>
  <si>
    <t>港／公民館の上の道路の先</t>
    <rPh sb="0" eb="1">
      <t>ミナト</t>
    </rPh>
    <rPh sb="2" eb="5">
      <t>コウミンカン</t>
    </rPh>
    <rPh sb="6" eb="7">
      <t>ウエ</t>
    </rPh>
    <rPh sb="8" eb="10">
      <t>ドウロ</t>
    </rPh>
    <rPh sb="11" eb="12">
      <t>サキ</t>
    </rPh>
    <phoneticPr fontId="1"/>
  </si>
  <si>
    <t>公民館の駐車場</t>
    <rPh sb="0" eb="3">
      <t>コウミンカン</t>
    </rPh>
    <rPh sb="4" eb="7">
      <t>チュウシャジョウ</t>
    </rPh>
    <phoneticPr fontId="1"/>
  </si>
  <si>
    <t>港の共同倉庫</t>
    <rPh sb="0" eb="1">
      <t>ミナト</t>
    </rPh>
    <rPh sb="2" eb="6">
      <t>キョウドウソウコ</t>
    </rPh>
    <phoneticPr fontId="1"/>
  </si>
  <si>
    <t>佐々木モータースの倉庫</t>
    <rPh sb="0" eb="3">
      <t>ササキ</t>
    </rPh>
    <rPh sb="9" eb="11">
      <t>ソウコ</t>
    </rPh>
    <phoneticPr fontId="1"/>
  </si>
  <si>
    <t>自宅（作業場）</t>
    <rPh sb="0" eb="2">
      <t>ジタク</t>
    </rPh>
    <rPh sb="3" eb="6">
      <t>サギョウバ</t>
    </rPh>
    <phoneticPr fontId="1"/>
  </si>
  <si>
    <t>駅よりももっと上の方</t>
    <rPh sb="0" eb="1">
      <t>エキ</t>
    </rPh>
    <rPh sb="7" eb="8">
      <t>ウエ</t>
    </rPh>
    <rPh sb="9" eb="10">
      <t>ホウ</t>
    </rPh>
    <phoneticPr fontId="1"/>
  </si>
  <si>
    <t>自己所有のプレハブ</t>
    <rPh sb="0" eb="4">
      <t>ジコショユウ</t>
    </rPh>
    <phoneticPr fontId="1"/>
  </si>
  <si>
    <t>沖</t>
    <rPh sb="0" eb="1">
      <t>オキ</t>
    </rPh>
    <phoneticPr fontId="1"/>
  </si>
  <si>
    <t>公民館</t>
    <rPh sb="0" eb="3">
      <t>コウミンカン</t>
    </rPh>
    <phoneticPr fontId="1"/>
  </si>
  <si>
    <t>ワカメの作業場</t>
    <rPh sb="4" eb="7">
      <t>サギョウバ</t>
    </rPh>
    <phoneticPr fontId="1"/>
  </si>
  <si>
    <t>みなと公園</t>
    <rPh sb="3" eb="5">
      <t>コウエン</t>
    </rPh>
    <phoneticPr fontId="1"/>
  </si>
  <si>
    <t>港</t>
    <rPh sb="0" eb="1">
      <t>ミナト</t>
    </rPh>
    <phoneticPr fontId="1"/>
  </si>
  <si>
    <t>自宅裏の山</t>
    <rPh sb="2" eb="3">
      <t>ウラ</t>
    </rPh>
    <rPh sb="4" eb="5">
      <t>ヤマ</t>
    </rPh>
    <phoneticPr fontId="1"/>
  </si>
  <si>
    <t>長林寺の墓の裏の高台</t>
    <rPh sb="0" eb="1">
      <t>ナガ</t>
    </rPh>
    <rPh sb="1" eb="2">
      <t>ハヤシ</t>
    </rPh>
    <rPh sb="2" eb="3">
      <t>テラ</t>
    </rPh>
    <rPh sb="4" eb="5">
      <t>ハカ</t>
    </rPh>
    <rPh sb="6" eb="7">
      <t>ウラ</t>
    </rPh>
    <rPh sb="8" eb="10">
      <t>タカダイ</t>
    </rPh>
    <phoneticPr fontId="1"/>
  </si>
  <si>
    <t>防潮堤</t>
    <phoneticPr fontId="1"/>
  </si>
  <si>
    <t>作業場</t>
    <rPh sb="0" eb="2">
      <t>サギョウ</t>
    </rPh>
    <rPh sb="2" eb="3">
      <t>バ</t>
    </rPh>
    <phoneticPr fontId="1"/>
  </si>
  <si>
    <t>佐々木モータースのところ</t>
    <rPh sb="0" eb="3">
      <t>ササキ</t>
    </rPh>
    <phoneticPr fontId="1"/>
  </si>
  <si>
    <t>復興地の空き家の前の空き地</t>
    <rPh sb="0" eb="3">
      <t>フッコウチ</t>
    </rPh>
    <rPh sb="4" eb="5">
      <t>ア</t>
    </rPh>
    <rPh sb="6" eb="7">
      <t>ヤ</t>
    </rPh>
    <rPh sb="8" eb="9">
      <t>マエ</t>
    </rPh>
    <rPh sb="10" eb="11">
      <t>ア</t>
    </rPh>
    <rPh sb="12" eb="13">
      <t>チ</t>
    </rPh>
    <phoneticPr fontId="1"/>
  </si>
  <si>
    <t>養殖アワビの作業小屋</t>
    <rPh sb="0" eb="2">
      <t>ヨウショク</t>
    </rPh>
    <rPh sb="6" eb="10">
      <t>サギョウゴヤ</t>
    </rPh>
    <phoneticPr fontId="1"/>
  </si>
  <si>
    <t>産直センターりぶるの駐車場</t>
    <rPh sb="0" eb="2">
      <t>サンチョク</t>
    </rPh>
    <rPh sb="10" eb="13">
      <t>チュウシャジョウ</t>
    </rPh>
    <phoneticPr fontId="1"/>
  </si>
  <si>
    <t>県立病院近くの薬王堂</t>
    <rPh sb="0" eb="2">
      <t>ケンリツ</t>
    </rPh>
    <rPh sb="2" eb="4">
      <t>ビョウイン</t>
    </rPh>
    <rPh sb="4" eb="5">
      <t>チカ</t>
    </rPh>
    <rPh sb="7" eb="9">
      <t>ヤクオウ</t>
    </rPh>
    <rPh sb="9" eb="10">
      <t>ドウ</t>
    </rPh>
    <phoneticPr fontId="1"/>
  </si>
  <si>
    <t>正徳寺</t>
    <rPh sb="0" eb="1">
      <t>セイ</t>
    </rPh>
    <rPh sb="1" eb="2">
      <t>トク</t>
    </rPh>
    <rPh sb="2" eb="3">
      <t>テラ</t>
    </rPh>
    <phoneticPr fontId="1"/>
  </si>
  <si>
    <t>山神神社</t>
    <rPh sb="0" eb="2">
      <t>ヤマガミ</t>
    </rPh>
    <rPh sb="2" eb="4">
      <t>ジンジャ</t>
    </rPh>
    <phoneticPr fontId="1"/>
  </si>
  <si>
    <t>大船渡にある五葉温泉</t>
    <rPh sb="0" eb="3">
      <t>オオフナト</t>
    </rPh>
    <rPh sb="6" eb="7">
      <t>ゴ</t>
    </rPh>
    <rPh sb="7" eb="8">
      <t>ハ</t>
    </rPh>
    <rPh sb="8" eb="10">
      <t>オンセン</t>
    </rPh>
    <phoneticPr fontId="1"/>
  </si>
  <si>
    <t>親戚の家</t>
    <rPh sb="0" eb="2">
      <t>シンセキ</t>
    </rPh>
    <rPh sb="3" eb="4">
      <t>イエ</t>
    </rPh>
    <phoneticPr fontId="1"/>
  </si>
  <si>
    <t>マルミヤ</t>
    <phoneticPr fontId="1"/>
  </si>
  <si>
    <t>自宅</t>
    <rPh sb="0" eb="2">
      <t>ジタク</t>
    </rPh>
    <phoneticPr fontId="1"/>
  </si>
  <si>
    <t>盛岡から高田病院に向かう途中の場所</t>
    <rPh sb="0" eb="2">
      <t>モリオカ</t>
    </rPh>
    <rPh sb="4" eb="8">
      <t>タカダビョウイン</t>
    </rPh>
    <rPh sb="9" eb="10">
      <t>ム</t>
    </rPh>
    <rPh sb="12" eb="14">
      <t>トチュウ</t>
    </rPh>
    <rPh sb="15" eb="17">
      <t>バショ</t>
    </rPh>
    <phoneticPr fontId="1"/>
  </si>
  <si>
    <t>華蔵寺</t>
    <rPh sb="0" eb="1">
      <t>ハナ</t>
    </rPh>
    <rPh sb="1" eb="2">
      <t>クラ</t>
    </rPh>
    <rPh sb="2" eb="3">
      <t>テラ</t>
    </rPh>
    <phoneticPr fontId="1"/>
  </si>
  <si>
    <t>公民館／正徳寺</t>
    <rPh sb="0" eb="3">
      <t>コウミンカン</t>
    </rPh>
    <phoneticPr fontId="1"/>
  </si>
  <si>
    <t>あり</t>
    <phoneticPr fontId="1"/>
  </si>
  <si>
    <t>大船渡の整備工場</t>
    <rPh sb="0" eb="3">
      <t>オオフナト</t>
    </rPh>
    <rPh sb="4" eb="8">
      <t>セイビコウジョウ</t>
    </rPh>
    <phoneticPr fontId="1"/>
  </si>
  <si>
    <t>高田市役所</t>
    <rPh sb="0" eb="5">
      <t>タカダシヤクショ</t>
    </rPh>
    <phoneticPr fontId="1"/>
  </si>
  <si>
    <t>妹の家</t>
    <rPh sb="0" eb="1">
      <t>イモウト</t>
    </rPh>
    <rPh sb="2" eb="3">
      <t>イエ</t>
    </rPh>
    <phoneticPr fontId="1"/>
  </si>
  <si>
    <t>放送塔付近</t>
    <rPh sb="0" eb="2">
      <t>ホウソウ</t>
    </rPh>
    <rPh sb="2" eb="3">
      <t>トウ</t>
    </rPh>
    <rPh sb="3" eb="5">
      <t>フキン</t>
    </rPh>
    <phoneticPr fontId="1"/>
  </si>
  <si>
    <t>矢の浦公民館</t>
    <rPh sb="0" eb="1">
      <t>ヤ</t>
    </rPh>
    <rPh sb="2" eb="3">
      <t>ウラ</t>
    </rPh>
    <rPh sb="3" eb="6">
      <t>コウミンカン</t>
    </rPh>
    <phoneticPr fontId="1"/>
  </si>
  <si>
    <t>高台の空き地</t>
    <rPh sb="0" eb="2">
      <t>タカダイ</t>
    </rPh>
    <rPh sb="3" eb="4">
      <t>ア</t>
    </rPh>
    <rPh sb="5" eb="6">
      <t>チ</t>
    </rPh>
    <phoneticPr fontId="1"/>
  </si>
  <si>
    <t>大船渡工業高校前</t>
    <rPh sb="0" eb="3">
      <t>オオフナト</t>
    </rPh>
    <rPh sb="3" eb="5">
      <t>コウギョウ</t>
    </rPh>
    <rPh sb="5" eb="8">
      <t>コウコウマエ</t>
    </rPh>
    <phoneticPr fontId="1"/>
  </si>
  <si>
    <t>高田駅前</t>
    <rPh sb="0" eb="2">
      <t>タカダ</t>
    </rPh>
    <rPh sb="2" eb="4">
      <t>エキマエ</t>
    </rPh>
    <phoneticPr fontId="1"/>
  </si>
  <si>
    <t>高田市役所の近く</t>
    <rPh sb="0" eb="2">
      <t>タカダ</t>
    </rPh>
    <rPh sb="2" eb="5">
      <t>シヤクショ</t>
    </rPh>
    <rPh sb="6" eb="7">
      <t>チカ</t>
    </rPh>
    <phoneticPr fontId="1"/>
  </si>
  <si>
    <t>線路</t>
    <rPh sb="0" eb="2">
      <t>センロ</t>
    </rPh>
    <phoneticPr fontId="1"/>
  </si>
  <si>
    <t>両替公民館／正徳寺</t>
    <rPh sb="0" eb="5">
      <t>リョウガエコウミンカン</t>
    </rPh>
    <rPh sb="6" eb="7">
      <t>タダ</t>
    </rPh>
    <rPh sb="7" eb="8">
      <t>トク</t>
    </rPh>
    <rPh sb="8" eb="9">
      <t>テラ</t>
    </rPh>
    <phoneticPr fontId="1"/>
  </si>
  <si>
    <t>大船渡の消防署付近</t>
    <rPh sb="0" eb="3">
      <t>オオフナト</t>
    </rPh>
    <rPh sb="4" eb="7">
      <t>ショウボウショ</t>
    </rPh>
    <rPh sb="7" eb="9">
      <t>フキン</t>
    </rPh>
    <phoneticPr fontId="1"/>
  </si>
  <si>
    <t>松山の高台</t>
    <rPh sb="0" eb="2">
      <t>マツヤマ</t>
    </rPh>
    <rPh sb="3" eb="5">
      <t>タカダイ</t>
    </rPh>
    <phoneticPr fontId="1"/>
  </si>
  <si>
    <t>三川目小学校</t>
    <phoneticPr fontId="1"/>
  </si>
  <si>
    <t>三川目小学校</t>
    <phoneticPr fontId="1"/>
  </si>
  <si>
    <t>屯所／公民館／三川目小学校</t>
    <phoneticPr fontId="1"/>
  </si>
  <si>
    <t>おおぞら小学校</t>
    <phoneticPr fontId="1"/>
  </si>
  <si>
    <t>屯所／おおぞら小学校</t>
    <rPh sb="0" eb="1">
      <t>トン</t>
    </rPh>
    <rPh sb="1" eb="2">
      <t>ジョ</t>
    </rPh>
    <phoneticPr fontId="1"/>
  </si>
  <si>
    <t>自宅</t>
    <rPh sb="0" eb="2">
      <t>ジタク</t>
    </rPh>
    <phoneticPr fontId="1"/>
  </si>
  <si>
    <t>港／公民館の上の道路の先</t>
    <rPh sb="0" eb="1">
      <t>ミナト</t>
    </rPh>
    <rPh sb="2" eb="5">
      <t>コウミンカン</t>
    </rPh>
    <phoneticPr fontId="1"/>
  </si>
  <si>
    <t>小学校</t>
    <rPh sb="0" eb="3">
      <t>ショウガッコウ</t>
    </rPh>
    <phoneticPr fontId="1"/>
  </si>
  <si>
    <t>米崎</t>
    <rPh sb="0" eb="2">
      <t>コメザキ</t>
    </rPh>
    <phoneticPr fontId="1"/>
  </si>
  <si>
    <t>船の上</t>
    <rPh sb="0" eb="1">
      <t>フネ</t>
    </rPh>
    <rPh sb="2" eb="3">
      <t>ウエ</t>
    </rPh>
    <phoneticPr fontId="1"/>
  </si>
  <si>
    <t>綾里の農協</t>
    <phoneticPr fontId="1"/>
  </si>
  <si>
    <t>トンネルの中</t>
    <rPh sb="5" eb="6">
      <t>ナカ</t>
    </rPh>
    <phoneticPr fontId="1"/>
  </si>
  <si>
    <t>綾里の岩崎</t>
    <rPh sb="3" eb="5">
      <t>イワサキ</t>
    </rPh>
    <phoneticPr fontId="1"/>
  </si>
  <si>
    <t>三陸道</t>
    <rPh sb="0" eb="3">
      <t>サンリクドウ</t>
    </rPh>
    <phoneticPr fontId="1"/>
  </si>
  <si>
    <t>立根</t>
    <rPh sb="0" eb="1">
      <t>タ</t>
    </rPh>
    <rPh sb="1" eb="2">
      <t>ネ</t>
    </rPh>
    <phoneticPr fontId="1"/>
  </si>
  <si>
    <t>船で沖へ</t>
    <rPh sb="0" eb="1">
      <t>フネ</t>
    </rPh>
    <rPh sb="2" eb="3">
      <t>オキ</t>
    </rPh>
    <phoneticPr fontId="1"/>
  </si>
  <si>
    <t>避難せず</t>
    <rPh sb="0" eb="2">
      <t>ヒナン</t>
    </rPh>
    <phoneticPr fontId="1"/>
  </si>
  <si>
    <t>移動終了位置</t>
  </si>
  <si>
    <t>移動終了位置</t>
    <phoneticPr fontId="1"/>
  </si>
  <si>
    <t>移動終了位置（通過地点）</t>
  </si>
  <si>
    <t>移動終了位置（通過地点）</t>
    <rPh sb="7" eb="11">
      <t>ツウカチテン</t>
    </rPh>
    <phoneticPr fontId="1"/>
  </si>
  <si>
    <t>場所の名前（spot）_移動終了位置</t>
    <rPh sb="0" eb="2">
      <t>バショナマエ2</t>
    </rPh>
    <phoneticPr fontId="1"/>
  </si>
  <si>
    <t>移動開始位置</t>
  </si>
  <si>
    <t>移動開始位置</t>
    <phoneticPr fontId="1"/>
  </si>
  <si>
    <t>移動開始位置（通過地点）</t>
  </si>
  <si>
    <t>移動開始位置（通過地点）</t>
    <rPh sb="7" eb="11">
      <t>ツウカチテン</t>
    </rPh>
    <phoneticPr fontId="1"/>
  </si>
  <si>
    <t>場所の名前（spot）_移動開始位置</t>
    <rPh sb="0" eb="2">
      <t>バショ</t>
    </rPh>
    <rPh sb="3" eb="5">
      <t>ナマエ</t>
    </rPh>
    <phoneticPr fontId="1"/>
  </si>
  <si>
    <t>ものを取りに行く</t>
    <phoneticPr fontId="1"/>
  </si>
  <si>
    <t>自宅に戻った／戻ろうとしたが戻れなかった</t>
  </si>
  <si>
    <t>自宅に戻った／戻ろうとしたが戻れなかった</t>
    <phoneticPr fontId="1"/>
  </si>
  <si>
    <t>自宅の場所には戻れたが、建物が流されていた</t>
  </si>
  <si>
    <t>自宅の場所には戻れたが、建物が流されていた</t>
    <phoneticPr fontId="1"/>
  </si>
  <si>
    <t>自宅に戻ろうとしていない／津波からの避難行動後に自宅に戻った</t>
  </si>
  <si>
    <t>自宅に戻ろうとしていない／津波からの避難行動後に自宅に戻った</t>
    <phoneticPr fontId="1"/>
  </si>
  <si>
    <t>-</t>
    <phoneticPr fontId="1"/>
  </si>
  <si>
    <t>県道</t>
    <phoneticPr fontId="1"/>
  </si>
  <si>
    <t>三陸町綾里田浜</t>
    <phoneticPr fontId="1"/>
  </si>
  <si>
    <t>三陸町綾里小石浜</t>
    <phoneticPr fontId="1"/>
  </si>
  <si>
    <t>三陸町綾里港岩崎</t>
    <phoneticPr fontId="1"/>
  </si>
  <si>
    <t>三陸町綾里石浜</t>
    <phoneticPr fontId="1"/>
  </si>
  <si>
    <t>小友町三日市</t>
    <phoneticPr fontId="1"/>
  </si>
  <si>
    <t>小友町森崎</t>
    <phoneticPr fontId="1"/>
  </si>
  <si>
    <t>小友町下新田</t>
    <phoneticPr fontId="1"/>
  </si>
  <si>
    <t>小友町只出</t>
    <phoneticPr fontId="1"/>
  </si>
  <si>
    <t>小友町矢の浦</t>
    <phoneticPr fontId="1"/>
  </si>
  <si>
    <t>小友町両替</t>
    <phoneticPr fontId="1"/>
  </si>
  <si>
    <t>三陸町綾里白浜</t>
    <phoneticPr fontId="1"/>
  </si>
  <si>
    <t>小友町只出</t>
    <phoneticPr fontId="1"/>
  </si>
  <si>
    <t>廃止</t>
    <rPh sb="0" eb="2">
      <t>ハイシ</t>
    </rPh>
    <phoneticPr fontId="1"/>
  </si>
  <si>
    <t>城内</t>
  </si>
  <si>
    <t>米田</t>
  </si>
  <si>
    <t>岩手県野田村</t>
  </si>
  <si>
    <t>岩手県野田村</t>
    <phoneticPr fontId="1"/>
  </si>
  <si>
    <t>城内</t>
    <phoneticPr fontId="1"/>
  </si>
  <si>
    <t>米田</t>
    <phoneticPr fontId="1"/>
  </si>
  <si>
    <t>新山</t>
    <phoneticPr fontId="1"/>
  </si>
  <si>
    <t>久慈工業高校</t>
    <rPh sb="0" eb="2">
      <t>クジ</t>
    </rPh>
    <phoneticPr fontId="2"/>
  </si>
  <si>
    <t>店の工場（2階が自宅）</t>
    <rPh sb="8" eb="10">
      <t>ジタク</t>
    </rPh>
    <phoneticPr fontId="2"/>
  </si>
  <si>
    <t>主人の実家</t>
  </si>
  <si>
    <t>洋野町の工事現場</t>
  </si>
  <si>
    <t>自宅に戻った／戻ろうとしたが戻れなかった</t>
    <phoneticPr fontId="1"/>
  </si>
  <si>
    <t>海蔵院</t>
  </si>
  <si>
    <t>自宅にあった自動車板金塗装の工場</t>
  </si>
  <si>
    <t>久慈工業高校</t>
  </si>
  <si>
    <t>明内川の橋の一旦停止</t>
  </si>
  <si>
    <t>久慈市</t>
  </si>
  <si>
    <t>野田中学校</t>
    <rPh sb="0" eb="2">
      <t>ノダ</t>
    </rPh>
    <phoneticPr fontId="2"/>
  </si>
  <si>
    <t>野田小学校</t>
    <rPh sb="0" eb="5">
      <t>ノダショウガッコウ</t>
    </rPh>
    <phoneticPr fontId="2"/>
  </si>
  <si>
    <t>ハマナス食堂（自宅）</t>
    <rPh sb="7" eb="9">
      <t>ジタク</t>
    </rPh>
    <phoneticPr fontId="2"/>
  </si>
  <si>
    <t>自宅</t>
    <rPh sb="0" eb="2">
      <t>ジタク</t>
    </rPh>
    <phoneticPr fontId="2"/>
  </si>
  <si>
    <t>米田地区集落センター</t>
  </si>
  <si>
    <t>港の閘門のところ／御台場公園</t>
    <rPh sb="0" eb="1">
      <t>ミナト</t>
    </rPh>
    <phoneticPr fontId="2"/>
  </si>
  <si>
    <t>屯所</t>
    <phoneticPr fontId="1"/>
  </si>
  <si>
    <t>現ほたてんぼうだいになっている当時の避難場所</t>
    <phoneticPr fontId="1"/>
  </si>
  <si>
    <t>ハマナス食堂（自宅）／現ほたてんぼうだいになっている当時の避難場所</t>
    <rPh sb="7" eb="9">
      <t>ジタク</t>
    </rPh>
    <phoneticPr fontId="2"/>
  </si>
  <si>
    <t>野田小学校／現ほたてんぼうだいになっている当時の避難場所／米田地区集落センター</t>
    <rPh sb="0" eb="5">
      <t>ノダショウガッコウ</t>
    </rPh>
    <phoneticPr fontId="1"/>
  </si>
  <si>
    <t>現ほたてんぼうだいになっている当時の避難場所／野田小学校</t>
    <phoneticPr fontId="1"/>
  </si>
  <si>
    <t>大鳥居の前／愛宕神社</t>
    <phoneticPr fontId="1"/>
  </si>
  <si>
    <t>分類（info）_移動開始位置</t>
    <rPh sb="0" eb="2">
      <t>ブンルイ</t>
    </rPh>
    <phoneticPr fontId="1"/>
  </si>
  <si>
    <t>分類（info）_移動終了位置</t>
    <rPh sb="0" eb="2">
      <t>ブンルイ</t>
    </rPh>
    <phoneticPr fontId="1"/>
  </si>
  <si>
    <t>分類_移動終了位置</t>
    <rPh sb="0" eb="2">
      <t>ブンルイ</t>
    </rPh>
    <phoneticPr fontId="1"/>
  </si>
  <si>
    <t>分類_移動終了位置</t>
    <phoneticPr fontId="1"/>
  </si>
  <si>
    <t>移動終了位置</t>
    <phoneticPr fontId="1"/>
  </si>
  <si>
    <t>移動開始位置</t>
    <phoneticPr fontId="1"/>
  </si>
  <si>
    <t>久慈工業高校／海蔵院</t>
    <phoneticPr fontId="1"/>
  </si>
  <si>
    <t>あり</t>
    <phoneticPr fontId="1"/>
  </si>
  <si>
    <t>地区名（area）</t>
    <rPh sb="0" eb="3">
      <t>チクメイ</t>
    </rPh>
    <phoneticPr fontId="1"/>
  </si>
  <si>
    <t>新山</t>
    <phoneticPr fontId="1"/>
  </si>
  <si>
    <t>城内</t>
    <phoneticPr fontId="1"/>
  </si>
  <si>
    <t>野田中学校</t>
    <phoneticPr fontId="1"/>
  </si>
  <si>
    <t>佐々木モータース</t>
    <phoneticPr fontId="1"/>
  </si>
  <si>
    <t>岡田荘の駐車場</t>
    <phoneticPr fontId="1"/>
  </si>
  <si>
    <t>漁村センターの一画にある屯所／岡田荘の駐車場／綾姫ホール</t>
    <phoneticPr fontId="1"/>
  </si>
  <si>
    <t>作業場</t>
    <phoneticPr fontId="1"/>
  </si>
  <si>
    <t>自宅</t>
    <phoneticPr fontId="1"/>
  </si>
  <si>
    <t>草原（くさはら）</t>
    <phoneticPr fontId="1"/>
  </si>
  <si>
    <t>赤崎中学校</t>
    <phoneticPr fontId="1"/>
  </si>
  <si>
    <t>お墓の下の空地</t>
    <phoneticPr fontId="1"/>
  </si>
  <si>
    <t>自宅</t>
    <rPh sb="0" eb="2">
      <t>ジタク</t>
    </rPh>
    <phoneticPr fontId="1"/>
  </si>
  <si>
    <t>盛の歯医者</t>
    <phoneticPr fontId="1"/>
  </si>
  <si>
    <t>高いところ</t>
    <rPh sb="0" eb="1">
      <t>タカ</t>
    </rPh>
    <phoneticPr fontId="1"/>
  </si>
  <si>
    <t>自宅の裏手の空地</t>
    <phoneticPr fontId="1"/>
  </si>
  <si>
    <t>平舘</t>
    <rPh sb="0" eb="2">
      <t>ヒラタテ</t>
    </rPh>
    <phoneticPr fontId="1"/>
  </si>
  <si>
    <t>黒土田</t>
    <rPh sb="0" eb="3">
      <t>クロツチダ</t>
    </rPh>
    <phoneticPr fontId="1"/>
  </si>
  <si>
    <t>野形不動七福会館</t>
    <rPh sb="0" eb="2">
      <t>ノガタ</t>
    </rPh>
    <rPh sb="2" eb="4">
      <t>フドウ</t>
    </rPh>
    <rPh sb="4" eb="8">
      <t>シチフクカイカン</t>
    </rPh>
    <phoneticPr fontId="1"/>
  </si>
  <si>
    <t>旧市立綾里中学校</t>
    <rPh sb="0" eb="1">
      <t>キュウ</t>
    </rPh>
    <rPh sb="1" eb="3">
      <t>シリツ</t>
    </rPh>
    <rPh sb="3" eb="5">
      <t>リョウリ</t>
    </rPh>
    <rPh sb="5" eb="8">
      <t>チュウガッコウ</t>
    </rPh>
    <phoneticPr fontId="1"/>
  </si>
  <si>
    <t>B&amp;G近くの道</t>
    <rPh sb="3" eb="4">
      <t>チカ</t>
    </rPh>
    <rPh sb="6" eb="7">
      <t>ミチ</t>
    </rPh>
    <phoneticPr fontId="1"/>
  </si>
  <si>
    <t>三陸町綾里清水の高台</t>
  </si>
  <si>
    <t>綾里駅銀河</t>
  </si>
  <si>
    <t>秋葉神社</t>
  </si>
  <si>
    <t>移動終了位置</t>
    <phoneticPr fontId="1"/>
  </si>
  <si>
    <t>三陸町綾里港岩崎</t>
    <phoneticPr fontId="1"/>
  </si>
  <si>
    <t>240830追加</t>
    <phoneticPr fontId="1"/>
  </si>
  <si>
    <t>石川県珠洲市</t>
    <phoneticPr fontId="1"/>
  </si>
  <si>
    <t>地震名</t>
    <rPh sb="0" eb="2">
      <t>ジシン</t>
    </rPh>
    <rPh sb="2" eb="3">
      <t>メイ</t>
    </rPh>
    <phoneticPr fontId="1"/>
  </si>
  <si>
    <t>東北地方太平洋沖地震</t>
    <rPh sb="0" eb="2">
      <t>トウホク</t>
    </rPh>
    <rPh sb="2" eb="4">
      <t>チホウ</t>
    </rPh>
    <rPh sb="4" eb="7">
      <t>タイヘイヨウ</t>
    </rPh>
    <rPh sb="7" eb="8">
      <t>オキ</t>
    </rPh>
    <rPh sb="8" eb="10">
      <t>ジシン</t>
    </rPh>
    <phoneticPr fontId="1"/>
  </si>
  <si>
    <t>令和6年能登半島地震</t>
  </si>
  <si>
    <t>令和6年能登半島地震</t>
    <phoneticPr fontId="1"/>
  </si>
  <si>
    <t>下出集会場</t>
    <phoneticPr fontId="1"/>
  </si>
  <si>
    <t>下出集会場</t>
    <rPh sb="0" eb="2">
      <t>シモデ</t>
    </rPh>
    <rPh sb="2" eb="5">
      <t>シュウカイジョウ</t>
    </rPh>
    <phoneticPr fontId="1"/>
  </si>
  <si>
    <t>EPSG</t>
    <phoneticPr fontId="1"/>
  </si>
  <si>
    <t>移動終了位置</t>
    <phoneticPr fontId="1"/>
  </si>
  <si>
    <t>三崎町寺家下出（子）</t>
    <rPh sb="8" eb="9">
      <t>ネ</t>
    </rPh>
    <phoneticPr fontId="1"/>
  </si>
  <si>
    <t>下出集会場のある高台のフェンス</t>
    <phoneticPr fontId="1"/>
  </si>
  <si>
    <t>下出集会場／下出集会場のある高台のフェンス</t>
    <rPh sb="0" eb="2">
      <t>シモデ</t>
    </rPh>
    <rPh sb="2" eb="5">
      <t>シュウカイジョウ</t>
    </rPh>
    <phoneticPr fontId="1"/>
  </si>
  <si>
    <t>自宅（実家）</t>
    <rPh sb="0" eb="2">
      <t>ジタク</t>
    </rPh>
    <rPh sb="3" eb="5">
      <t>ジッカ</t>
    </rPh>
    <phoneticPr fontId="1"/>
  </si>
  <si>
    <t>集荷場</t>
    <rPh sb="0" eb="3">
      <t>シュウカジョウ</t>
    </rPh>
    <phoneticPr fontId="1"/>
  </si>
  <si>
    <t>下出集会場／集荷場</t>
    <rPh sb="0" eb="5">
      <t>シモデシュウカイジョウ</t>
    </rPh>
    <rPh sb="6" eb="9">
      <t>シュウカジョウ</t>
    </rPh>
    <phoneticPr fontId="1"/>
  </si>
  <si>
    <t>綾里中学校の体育館の横の駐車場</t>
    <phoneticPr fontId="1"/>
  </si>
  <si>
    <t>校庭の角</t>
    <phoneticPr fontId="1"/>
  </si>
  <si>
    <t>綾里中学校の体育館の横の駐車場／校庭の角</t>
    <phoneticPr fontId="1"/>
  </si>
  <si>
    <t>241031追加</t>
    <rPh sb="6" eb="8">
      <t>ツイカ</t>
    </rPh>
    <phoneticPr fontId="1"/>
  </si>
  <si>
    <t>あり</t>
    <phoneticPr fontId="1"/>
  </si>
  <si>
    <t>移動終了位置</t>
    <phoneticPr fontId="1"/>
  </si>
  <si>
    <t>三陸町綾里田浜</t>
    <phoneticPr fontId="1"/>
  </si>
  <si>
    <t>240407追加</t>
    <rPh sb="6" eb="8">
      <t>ツイカ</t>
    </rPh>
    <phoneticPr fontId="1"/>
  </si>
  <si>
    <t>追加日（ファイル名の末尾）</t>
    <rPh sb="0" eb="2">
      <t>ツイカ</t>
    </rPh>
    <rPh sb="2" eb="3">
      <t>ビ</t>
    </rPh>
    <rPh sb="8" eb="9">
      <t>メイ</t>
    </rPh>
    <rPh sb="10" eb="12">
      <t>マツビ</t>
    </rPh>
    <phoneticPr fontId="1"/>
  </si>
  <si>
    <t>241017追加</t>
    <rPh sb="6" eb="8">
      <t>ツイカ</t>
    </rPh>
    <phoneticPr fontId="1"/>
  </si>
  <si>
    <t>三陸町綾里港岩崎</t>
    <phoneticPr fontId="1"/>
  </si>
  <si>
    <t>知人の家</t>
    <rPh sb="0" eb="2">
      <t>チジン</t>
    </rPh>
    <rPh sb="3" eb="4">
      <t>イエ</t>
    </rPh>
    <phoneticPr fontId="1"/>
  </si>
  <si>
    <t>親戚の家</t>
    <phoneticPr fontId="1"/>
  </si>
  <si>
    <t>夫の実家</t>
    <phoneticPr fontId="1"/>
  </si>
  <si>
    <t>知人の家</t>
    <rPh sb="0" eb="2">
      <t>チジン</t>
    </rPh>
    <phoneticPr fontId="1"/>
  </si>
  <si>
    <t>親戚の家</t>
    <phoneticPr fontId="2"/>
  </si>
  <si>
    <t>会長の家</t>
    <phoneticPr fontId="1"/>
  </si>
  <si>
    <t>知人の家</t>
    <phoneticPr fontId="1"/>
  </si>
  <si>
    <t>知人の家のあたり</t>
    <rPh sb="0" eb="2">
      <t>チジン</t>
    </rPh>
    <rPh sb="3" eb="4">
      <t>イエ</t>
    </rPh>
    <phoneticPr fontId="1"/>
  </si>
  <si>
    <t>知人の家／公民館</t>
    <rPh sb="0" eb="2">
      <t>チジン</t>
    </rPh>
    <rPh sb="3" eb="4">
      <t>イエ</t>
    </rPh>
    <rPh sb="5" eb="8">
      <t>コウミンカン</t>
    </rPh>
    <phoneticPr fontId="1"/>
  </si>
  <si>
    <t>知人の家／知人の家</t>
    <rPh sb="0" eb="2">
      <t>チジン</t>
    </rPh>
    <rPh sb="3" eb="4">
      <t>イエ</t>
    </rPh>
    <rPh sb="5" eb="7">
      <t>チジン</t>
    </rPh>
    <rPh sb="8" eb="9">
      <t>イエ</t>
    </rPh>
    <phoneticPr fontId="1"/>
  </si>
  <si>
    <t>知人の家の長屋のところ</t>
    <rPh sb="0" eb="2">
      <t>チジン</t>
    </rPh>
    <rPh sb="3" eb="4">
      <t>イエ</t>
    </rPh>
    <rPh sb="5" eb="7">
      <t>ナガヤ</t>
    </rPh>
    <phoneticPr fontId="1"/>
  </si>
  <si>
    <t>漁村センターの一画にある屯所／知人の家のすぐ下／岡田荘の駐車場／知人の家の横／知人の家の前</t>
    <rPh sb="15" eb="17">
      <t>チジン</t>
    </rPh>
    <rPh sb="32" eb="34">
      <t>チジン</t>
    </rPh>
    <rPh sb="39" eb="41">
      <t>チジン</t>
    </rPh>
    <rPh sb="42" eb="43">
      <t>イエ</t>
    </rPh>
    <phoneticPr fontId="1"/>
  </si>
  <si>
    <t>海沿いの道／知人の家の下の畑</t>
    <rPh sb="0" eb="2">
      <t>ウミゾ</t>
    </rPh>
    <rPh sb="4" eb="5">
      <t>ミチ</t>
    </rPh>
    <rPh sb="6" eb="8">
      <t>チジン</t>
    </rPh>
    <rPh sb="9" eb="10">
      <t>イエ</t>
    </rPh>
    <phoneticPr fontId="1"/>
  </si>
  <si>
    <t>知人の家の近くの場所</t>
    <rPh sb="0" eb="2">
      <t>チジン</t>
    </rPh>
    <rPh sb="3" eb="4">
      <t>イエ</t>
    </rPh>
    <phoneticPr fontId="1"/>
  </si>
  <si>
    <t>知人の家の前の避難場所／華蔵寺</t>
    <rPh sb="0" eb="2">
      <t>チジン</t>
    </rPh>
    <rPh sb="3" eb="4">
      <t>イエ</t>
    </rPh>
    <rPh sb="5" eb="6">
      <t>マエ</t>
    </rPh>
    <rPh sb="7" eb="11">
      <t>ヒナンバショ</t>
    </rPh>
    <rPh sb="12" eb="13">
      <t>ハナ</t>
    </rPh>
    <rPh sb="13" eb="14">
      <t>クラ</t>
    </rPh>
    <rPh sb="14" eb="15">
      <t>テラ</t>
    </rPh>
    <phoneticPr fontId="1"/>
  </si>
  <si>
    <t>両替公民館／知人の家／正徳寺</t>
    <rPh sb="0" eb="2">
      <t>リョウガエ</t>
    </rPh>
    <rPh sb="2" eb="5">
      <t>コウミンカン</t>
    </rPh>
    <rPh sb="6" eb="8">
      <t>チジン</t>
    </rPh>
    <rPh sb="9" eb="10">
      <t>イエ</t>
    </rPh>
    <rPh sb="11" eb="12">
      <t>タダ</t>
    </rPh>
    <rPh sb="12" eb="13">
      <t>トク</t>
    </rPh>
    <rPh sb="13" eb="14">
      <t>テラ</t>
    </rPh>
    <phoneticPr fontId="1"/>
  </si>
  <si>
    <t>知人の家の長屋</t>
    <rPh sb="0" eb="2">
      <t>チジン</t>
    </rPh>
    <phoneticPr fontId="1"/>
  </si>
  <si>
    <t>広場（空き地）／知人の家／知人の家の横の山の上の竹やぶ／知人の家</t>
    <rPh sb="8" eb="10">
      <t>チジン</t>
    </rPh>
    <rPh sb="11" eb="12">
      <t>イエ</t>
    </rPh>
    <rPh sb="13" eb="15">
      <t>チジン</t>
    </rPh>
    <rPh sb="16" eb="17">
      <t>イエ</t>
    </rPh>
    <rPh sb="28" eb="30">
      <t>チジン</t>
    </rPh>
    <rPh sb="31" eb="32">
      <t>イエ</t>
    </rPh>
    <phoneticPr fontId="1"/>
  </si>
  <si>
    <t>pdf</t>
    <phoneticPr fontId="1"/>
  </si>
  <si>
    <t>ID</t>
    <phoneticPr fontId="1"/>
  </si>
  <si>
    <t>..\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</si>
</sst>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7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38" fontId="4" fillId="4" borderId="0">
      <alignment vertical="center"/>
    </xf>
    <xf numFmtId="0" fontId="4" fillId="2" borderId="0">
      <alignment vertical="center"/>
    </xf>
    <xf numFmtId="0" fontId="4" fillId="5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7" fillId="0" borderId="0" xfId="6">
      <alignment vertical="center"/>
    </xf>
    <xf numFmtId="176" fontId="0" fillId="0" borderId="0" xfId="0" applyNumberFormat="1">
      <alignment vertical="center"/>
    </xf>
    <xf numFmtId="176" fontId="8" fillId="0" borderId="0" xfId="0" applyNumberFormat="1" applyFont="1">
      <alignment vertical="center"/>
    </xf>
    <xf numFmtId="0" fontId="0" fillId="0" borderId="0" xfId="0" applyAlignment="1">
      <alignment horizontal="centerContinuous" vertical="center"/>
    </xf>
    <xf numFmtId="0" fontId="2" fillId="0" borderId="0" xfId="1" applyNumberFormat="1" applyFill="1" applyAlignment="1" applyProtection="1">
      <alignment horizontal="center" vertical="center"/>
    </xf>
    <xf numFmtId="0" fontId="2" fillId="0" borderId="0" xfId="1" applyNumberFormat="1" applyAlignment="1">
      <alignment horizontal="center" vertical="center"/>
    </xf>
    <xf numFmtId="0" fontId="2" fillId="0" borderId="0" xfId="1" applyAlignment="1">
      <alignment horizontal="left" vertical="center"/>
    </xf>
    <xf numFmtId="0" fontId="0" fillId="7" borderId="0" xfId="0" applyFill="1">
      <alignment vertical="center"/>
    </xf>
    <xf numFmtId="0" fontId="8" fillId="0" borderId="0" xfId="0" applyFont="1">
      <alignment vertical="center"/>
    </xf>
    <xf numFmtId="0" fontId="8" fillId="6" borderId="0" xfId="0" applyFont="1" applyFill="1">
      <alignment vertical="center"/>
    </xf>
    <xf numFmtId="177" fontId="8" fillId="0" borderId="0" xfId="0" applyNumberFormat="1" applyFont="1">
      <alignment vertical="center"/>
    </xf>
    <xf numFmtId="0" fontId="8" fillId="3" borderId="0" xfId="0" applyFont="1" applyFill="1">
      <alignment vertical="center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0" fontId="8" fillId="0" borderId="2" xfId="0" applyFont="1" applyBorder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2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7" borderId="0" xfId="0" applyFill="1" applyAlignment="1">
      <alignment horizontal="center" vertical="center"/>
    </xf>
  </cellXfs>
  <cellStyles count="7">
    <cellStyle name="☆やるときもあるけどやらないときもある項目" xfId="5" xr:uid="{C7BB70D5-57A7-4394-8BFA-CC64411E4369}"/>
    <cellStyle name="※注意点" xfId="4" xr:uid="{E8B9719B-282C-4E66-A3FA-74E452088FF0}"/>
    <cellStyle name="タイトル" xfId="6" builtinId="15"/>
    <cellStyle name="ハイパーリンク" xfId="1" builtinId="8"/>
    <cellStyle name="見出し 1" xfId="2" builtinId="16" customBuiltin="1"/>
    <cellStyle name="標準" xfId="0" builtinId="0"/>
    <cellStyle name="目次" xfId="3" xr:uid="{A66B96E1-BEE2-404A-B4B6-807481FF15DF}"/>
  </cellStyles>
  <dxfs count="54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7" tint="0.79998168889431442"/>
        </patternFill>
      </fill>
    </dxf>
    <dxf>
      <font>
        <b val="0"/>
        <family val="3"/>
      </font>
    </dxf>
    <dxf>
      <font>
        <b val="0"/>
        <family val="3"/>
      </font>
    </dxf>
    <dxf>
      <font>
        <b val="0"/>
        <family val="3"/>
      </font>
    </dxf>
    <dxf>
      <font>
        <b val="0"/>
        <family val="3"/>
      </font>
    </dxf>
    <dxf>
      <font>
        <b val="0"/>
        <family val="3"/>
      </font>
    </dxf>
    <dxf>
      <font>
        <b val="0"/>
        <family val="3"/>
      </font>
    </dxf>
    <dxf>
      <font>
        <b val="0"/>
        <family val="3"/>
      </font>
    </dxf>
    <dxf>
      <font>
        <b val="0"/>
        <family val="3"/>
      </font>
    </dxf>
    <dxf>
      <font>
        <b val="0"/>
        <family val="3"/>
      </font>
    </dxf>
    <dxf>
      <font>
        <b val="0"/>
        <family val="3"/>
      </font>
    </dxf>
    <dxf>
      <font>
        <b val="0"/>
        <family val="3"/>
      </font>
    </dxf>
    <dxf>
      <font>
        <b val="0"/>
        <family val="3"/>
      </font>
    </dxf>
    <dxf>
      <font>
        <b val="0"/>
        <family val="3"/>
      </font>
      <numFmt numFmtId="177" formatCode="000"/>
    </dxf>
    <dxf>
      <font>
        <b val="0"/>
        <family val="3"/>
      </font>
    </dxf>
    <dxf>
      <font>
        <b val="0"/>
        <family val="3"/>
      </font>
      <numFmt numFmtId="176" formatCode="00"/>
    </dxf>
    <dxf>
      <font>
        <b val="0"/>
        <family val="3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</dxf>
    <dxf>
      <font>
        <b val="0"/>
        <strike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alignment horizontal="left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alignment horizontal="left" vertical="center" textRotation="0" wrapText="0" indent="0" justifyLastLine="0" shrinkToFit="0" readingOrder="0"/>
    </dxf>
    <dxf>
      <font>
        <b val="0"/>
        <family val="3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family val="3"/>
      </font>
    </dxf>
    <dxf>
      <alignment horizontal="center" vertical="center" textRotation="0" wrapText="0" indent="0" justifyLastLine="0" shrinkToFit="0" readingOrder="0"/>
    </dxf>
    <dxf>
      <numFmt numFmtId="176" formatCode="00"/>
    </dxf>
    <dxf>
      <numFmt numFmtId="0" formatCode="General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</dxf>
    <dxf>
      <fill>
        <patternFill patternType="solid">
          <fgColor indexed="64"/>
          <bgColor theme="2"/>
        </patternFill>
      </fill>
    </dxf>
    <dxf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</dxf>
    <dxf>
      <fill>
        <patternFill patternType="solid">
          <fgColor indexed="64"/>
          <bgColor theme="2"/>
        </patternFill>
      </fill>
    </dxf>
    <dxf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2"/>
        </patternFill>
      </fill>
    </dxf>
    <dxf>
      <fill>
        <patternFill patternType="solid">
          <fgColor indexed="64"/>
          <bgColor theme="2"/>
        </patternFill>
      </fill>
    </dxf>
    <dxf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754380</xdr:colOff>
      <xdr:row>11</xdr:row>
      <xdr:rowOff>160020</xdr:rowOff>
    </xdr:from>
    <xdr:to>
      <xdr:col>8</xdr:col>
      <xdr:colOff>220980</xdr:colOff>
      <xdr:row>24</xdr:row>
      <xdr:rowOff>24399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9BCFD6E5-76EA-43A9-B93C-195E3CDB76A9}"/>
            </a:ext>
          </a:extLst>
        </xdr:cNvPr>
        <xdr:cNvGrpSpPr/>
      </xdr:nvGrpSpPr>
      <xdr:grpSpPr>
        <a:xfrm>
          <a:off x="2019300" y="2674620"/>
          <a:ext cx="3444240" cy="2836179"/>
          <a:chOff x="7673340" y="1569720"/>
          <a:chExt cx="3528060" cy="2836179"/>
        </a:xfrm>
      </xdr:grpSpPr>
      <xdr:pic>
        <xdr:nvPicPr>
          <xdr:cNvPr id="23" name="図 22">
            <a:extLst>
              <a:ext uri="{FF2B5EF4-FFF2-40B4-BE49-F238E27FC236}">
                <a16:creationId xmlns:a16="http://schemas.microsoft.com/office/drawing/2014/main" id="{41950D63-BC25-480B-B6A2-39F7C0CA6A7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973369" y="2166960"/>
            <a:ext cx="2913554" cy="2238939"/>
          </a:xfrm>
          <a:prstGeom prst="rect">
            <a:avLst/>
          </a:prstGeom>
        </xdr:spPr>
      </xdr:pic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56A9A558-145B-4517-9E48-F3BC99E275E5}"/>
              </a:ext>
            </a:extLst>
          </xdr:cNvPr>
          <xdr:cNvSpPr txBox="1"/>
        </xdr:nvSpPr>
        <xdr:spPr>
          <a:xfrm>
            <a:off x="7673340" y="1569720"/>
            <a:ext cx="3528060" cy="62484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このシートの</a:t>
            </a:r>
            <a:r>
              <a:rPr kumimoji="1" lang="en-US" altLang="ja-JP" sz="1100"/>
              <a:t>1</a:t>
            </a:r>
            <a:r>
              <a:rPr kumimoji="1" lang="ja-JP" altLang="en-US" sz="1100"/>
              <a:t>行目＝入力規制のリストの名前</a:t>
            </a:r>
          </a:p>
        </xdr:txBody>
      </xdr:sp>
    </xdr:grpSp>
    <xdr:clientData/>
  </xdr:twoCellAnchor>
  <xdr:twoCellAnchor>
    <xdr:from>
      <xdr:col>2</xdr:col>
      <xdr:colOff>1058240</xdr:colOff>
      <xdr:row>3</xdr:row>
      <xdr:rowOff>190500</xdr:rowOff>
    </xdr:from>
    <xdr:to>
      <xdr:col>8</xdr:col>
      <xdr:colOff>172102</xdr:colOff>
      <xdr:row>10</xdr:row>
      <xdr:rowOff>27771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14F0F3A9-4523-4626-89C0-D3A5CAC92493}"/>
            </a:ext>
          </a:extLst>
        </xdr:cNvPr>
        <xdr:cNvGrpSpPr/>
      </xdr:nvGrpSpPr>
      <xdr:grpSpPr>
        <a:xfrm>
          <a:off x="2323160" y="876300"/>
          <a:ext cx="3091502" cy="1437471"/>
          <a:chOff x="6811340" y="967740"/>
          <a:chExt cx="2657162" cy="1437471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5BE52FA1-2973-4084-9FBD-60B3BBFC87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8113234" y="1462049"/>
            <a:ext cx="1355268" cy="907185"/>
          </a:xfrm>
          <a:prstGeom prst="rect">
            <a:avLst/>
          </a:prstGeom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ED9409C1-102D-49A0-BF86-042828B0FE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6811340" y="1435588"/>
            <a:ext cx="1244349" cy="969623"/>
          </a:xfrm>
          <a:prstGeom prst="rect">
            <a:avLst/>
          </a:prstGeom>
        </xdr:spPr>
      </xdr:pic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43C373BB-7127-4AE7-9621-9577C39007D7}"/>
              </a:ext>
            </a:extLst>
          </xdr:cNvPr>
          <xdr:cNvSpPr txBox="1"/>
        </xdr:nvSpPr>
        <xdr:spPr>
          <a:xfrm>
            <a:off x="7322820" y="967740"/>
            <a:ext cx="1325880" cy="62484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地域名と地区名は名前がつけてある</a:t>
            </a: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FB3F469-907D-4A3A-87AD-B718F0FE9AB0}" name="浸水域内or外" displayName="浸水域内or外" ref="Y1:Y4" totalsRowShown="0" headerRowDxfId="53" dataDxfId="52">
  <autoFilter ref="Y1:Y4" xr:uid="{701CEA36-BB52-4EDA-B68C-F2328BE3F37E}"/>
  <tableColumns count="1">
    <tableColumn id="1" xr3:uid="{25961475-20C1-41A9-8297-8DAB726AF734}" name="浸水域内or外" dataDxfId="51"/>
  </tableColumns>
  <tableStyleInfo name="TableStyleLight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A46C340-011E-4DF6-8454-6DD0E6C71550}" name="マークの有無" displayName="マークの有無" ref="Q1:Q3" totalsRowShown="0" headerRowDxfId="34">
  <autoFilter ref="Q1:Q3" xr:uid="{FC35F4FC-5DA3-416E-8A14-EE89E6C9E09C}"/>
  <tableColumns count="1">
    <tableColumn id="1" xr3:uid="{6B50B310-F65D-4EA4-925E-BA84EBFA116B}" name="マークの有無"/>
  </tableColumns>
  <tableStyleInfo name="TableStyleLight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C07EDF0E-6944-4124-9E1E-B5B4CC1B80A1}" name="進捗" displayName="進捗" ref="AA1:AA5" totalsRowShown="0" headerRowDxfId="33">
  <autoFilter ref="AA1:AA5" xr:uid="{5611A3C7-3763-4C44-A13C-A00745480BD7}"/>
  <tableColumns count="1">
    <tableColumn id="1" xr3:uid="{9B630EA1-93D9-499D-92FC-96FDEBC7B181}" name="進捗"/>
  </tableColumns>
  <tableStyleInfo name="TableStyleLight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E20FD3E-4511-4B2B-A5C8-04372705D4B3}" name="IDのリンク先" displayName="IDのリンク先" ref="A1:A2" totalsRowShown="0" headerRowDxfId="32" dataDxfId="31">
  <autoFilter ref="A1:A2" xr:uid="{B0B58265-993C-4A04-9244-221628D167AD}"/>
  <tableColumns count="1">
    <tableColumn id="1" xr3:uid="{4BCC1A95-55A6-49ED-AE15-C6FC87462A1B}" name="IDのリンク先" dataDxfId="30"/>
  </tableColumns>
  <tableStyleInfo name="TableStyleLight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BD659CC-D003-40FA-8A1B-69568B2E40A3}" name="地域マスタ" displayName="地域マスタ" ref="A2:B7" totalsRowShown="0" headerRowDxfId="29">
  <autoFilter ref="A2:B7" xr:uid="{84ED1EE6-4E93-4F78-BA77-106DF6A97D45}"/>
  <tableColumns count="2">
    <tableColumn id="1" xr3:uid="{ED0600D0-1777-4BC7-BB62-434A2548961B}" name="地域名"/>
    <tableColumn id="2" xr3:uid="{4B88D6D6-FD58-4BE4-98A6-37274D0AA19E}" name="EPSG"/>
  </tableColumns>
  <tableStyleInfo name="TableStyleLight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ED4BA03-17A0-4870-94CA-7B5FDB3D74A5}" name="地区マスタ" displayName="地区マスタ" ref="A2:C20" totalsRowShown="0" headerRowDxfId="28">
  <autoFilter ref="A2:C20" xr:uid="{107DC952-6588-4799-9CFB-035CEF32D275}"/>
  <tableColumns count="3">
    <tableColumn id="3" xr3:uid="{582B523A-8AFE-4241-91CA-9FE4CF8D1613}" name="地区コード" dataDxfId="27">
      <calculatedColumnFormula>TEXT(ROW()-2,"00")</calculatedColumnFormula>
    </tableColumn>
    <tableColumn id="5" xr3:uid="{BB8A92FD-41D7-441E-A1E5-737CDA778D86}" name="地域名" dataDxfId="26"/>
    <tableColumn id="1" xr3:uid="{515E5D1A-A7AB-4DD9-A20D-80026411661E}" name="地区名（area）"/>
  </tableColumns>
  <tableStyleInfo name="TableStyleLight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1871485-3638-4B9C-B2C7-9D6A8B8B051B}" name="人物マスタ" displayName="人物マスタ" ref="A2:T97" totalsRowShown="0" headerRowDxfId="25" dataDxfId="24">
  <autoFilter ref="A2:T97" xr:uid="{8B92BE26-11ED-4395-9E0A-946C1F1830C8}">
    <filterColumn colId="18">
      <filters>
        <filter val="〇"/>
      </filters>
    </filterColumn>
  </autoFilter>
  <tableColumns count="20">
    <tableColumn id="1" xr3:uid="{2F0483D4-5492-48EB-9193-A7E42271ECCF}" name="pdf" dataDxfId="23">
      <calculatedColumnFormula>HYPERLINK(IDのリンク先[]&amp;"\"&amp;"津波避難行動データベース_公開用\避難経路図"&amp;"\"&amp;人物マスタ[[#This Row],[地区コード]]&amp;人物マスタ[[#This Row],[連番]]&amp;".pdf","■")</calculatedColumnFormula>
    </tableColumn>
    <tableColumn id="9" xr3:uid="{A3E26C59-4FE1-4F09-B1A8-CA8113272D6E}" name="地区コード" dataDxfId="22" dataCellStyle="ハイパーリンク">
      <calculatedColumnFormula>INDEX(地区マスタ[],MATCH(人物マスタ[[#This Row],[地区名（area）]],地区マスタ[地区名（area）],0),MATCH(人物マスタ[[#Headers],[地区コード]],地区マスタ!$2:$2,0))</calculatedColumnFormula>
    </tableColumn>
    <tableColumn id="19" xr3:uid="{925538C5-9103-49AF-A04E-28979B61F7E4}" name="連番" dataDxfId="21" dataCellStyle="ハイパーリンク">
      <calculatedColumnFormula>TEXT(COUNTIF($G$3:人物マスタ[[#This Row],[地区名（area）]],人物マスタ[[#This Row],[地区名（area）]]),"000")</calculatedColumnFormula>
    </tableColumn>
    <tableColumn id="23" xr3:uid="{A58CDA27-6148-4507-97F3-A2473DC89E42}" name="ID" dataDxfId="20">
      <calculatedColumnFormula>人物マスタ[[#This Row],[地区コード]]&amp;人物マスタ[[#This Row],[連番]]</calculatedColumnFormula>
    </tableColumn>
    <tableColumn id="18" xr3:uid="{4B4E8E10-A6E5-41DE-A586-8333B398EF56}" name="地震名" dataDxfId="19"/>
    <tableColumn id="21" xr3:uid="{1081375A-BAF6-436D-A6CD-59E807C1D57C}" name="地域名" dataDxfId="18">
      <calculatedColumnFormula>IF(人物マスタ[[#This Row],[地区名（area）]]="","入力不要",INDEX(地区マスタ[],MATCH(人物マスタ[[#This Row],[地区名（area）]],地区マスタ[地区名（area）],0),MATCH(人物マスタ[[#Headers],[地域名]],地区マスタ!$2:$2,0)))</calculatedColumnFormula>
    </tableColumn>
    <tableColumn id="4" xr3:uid="{2D39EDB1-40FA-4752-ABBF-CF92CA0E2A87}" name="地区名（area）" dataDxfId="17"/>
    <tableColumn id="5" xr3:uid="{B4ED6E4F-FCE7-457B-A1C2-A5C2FE5B6084}" name="分類（info）_移動開始位置" dataDxfId="16"/>
    <tableColumn id="12" xr3:uid="{CA0FEA59-6BF2-474F-95C3-AF2421CE80D1}" name="場所の名前（spot）_移動開始位置" dataDxfId="15"/>
    <tableColumn id="7" xr3:uid="{E7829DD2-F639-48BB-A00E-13B4170F2A7A}" name="分類（info）_移動終了位置" dataDxfId="14"/>
    <tableColumn id="13" xr3:uid="{DE04C185-ADB7-4DDC-8721-C6D75A41F920}" name="場所の名前（spot）_移動終了位置" dataDxfId="13"/>
    <tableColumn id="8" xr3:uid="{B94F1537-9135-4404-B8ED-D44A531C626F}" name="分類_移動終了位置" dataDxfId="12"/>
    <tableColumn id="20" xr3:uid="{9A5A0005-9A84-4112-B1C4-D6392FABACC8}" name="マークの有無_自宅" dataDxfId="11"/>
    <tableColumn id="14" xr3:uid="{6BA7840A-9A46-4C65-8D07-26103B8E08A2}" name="分類_自宅" dataDxfId="10"/>
    <tableColumn id="11" xr3:uid="{52D8DAC7-AF19-445B-9408-D37D3D3777A2}" name="マークの有無_海を見る" dataDxfId="9"/>
    <tableColumn id="15" xr3:uid="{9215F49E-7605-4765-A977-A57734056161}" name="場所の名前（spot）_海を見る" dataDxfId="8"/>
    <tableColumn id="16" xr3:uid="{1D78D849-D9E0-4FD0-8508-2CB5CCCFB45A}" name="マークの有無_集まる" dataDxfId="7"/>
    <tableColumn id="17" xr3:uid="{4F5637B3-FB41-43ED-9D41-0DA021348E25}" name="場所の名前（spot）_集まる" dataDxfId="6"/>
    <tableColumn id="3" xr3:uid="{F3B85DBC-EC81-40AC-A49D-85A9D7021E5F}" name="作業有無" dataDxfId="5"/>
    <tableColumn id="6" xr3:uid="{87A45794-679C-43B9-A037-61FD0064B96C}" name="追加日（ファイル名の末尾）" dataDxfId="4"/>
  </tableColumns>
  <tableStyleInfo name="TableStyleLight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8CCF269-6A51-41F1-B613-BAE6C2D770C1}" name="分類_自宅" displayName="分類_自宅" ref="O1:O5" totalsRowShown="0" headerRowDxfId="50">
  <autoFilter ref="O1:O5" xr:uid="{5E137457-7476-4496-B96D-47BA24A3C3F0}"/>
  <tableColumns count="1">
    <tableColumn id="1" xr3:uid="{24A0F57F-2AA3-47A7-A117-0BEC775DC173}" name="分類_自宅"/>
  </tableColumns>
  <tableStyleInfo name="TableStyleLight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5433D6-D94C-4F97-8E4B-D2A40881566D}" name="津波浸水域への侵入" displayName="津波浸水域への侵入" ref="U1:U3" totalsRowShown="0" headerRowDxfId="49" dataDxfId="48">
  <autoFilter ref="U1:U3" xr:uid="{25D35352-48A6-489D-8D26-B7E630296372}"/>
  <tableColumns count="1">
    <tableColumn id="1" xr3:uid="{60B3029D-154A-419A-A3FD-42E3D6F9E243}" name="津波浸水域への侵入" dataDxfId="47"/>
  </tableColumns>
  <tableStyleInfo name="TableStyleLight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3CDBAC4-D383-4BE6-916B-9266D5963DAF}" name="侵入理由" displayName="侵入理由" ref="W1:W10" totalsRowShown="0" headerRowDxfId="46" dataDxfId="45">
  <autoFilter ref="W1:W10" xr:uid="{73B03381-B203-4788-A575-CDFC36C1C1AA}"/>
  <tableColumns count="1">
    <tableColumn id="1" xr3:uid="{42FF9CCC-8E34-44F1-B584-860678EA7221}" name="侵入理由" dataDxfId="44"/>
  </tableColumns>
  <tableStyleInfo name="TableStyleLight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40FC160-AD41-4CED-B5D6-30AC6575787E}" name="分類_移動終了位置" displayName="分類_移動終了位置" ref="M1:M8" totalsRowShown="0" headerRowDxfId="43">
  <autoFilter ref="M1:M8" xr:uid="{81615AD6-D2A3-4F85-B5EE-23DE508980F8}"/>
  <tableColumns count="1">
    <tableColumn id="1" xr3:uid="{12E8873A-6875-4860-9EFD-5AAEC1562D1B}" name="分類_移動終了位置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C8630F3A-E876-4B82-BBC0-C8D18953F93B}" name="作業有無" displayName="作業有無" ref="S1:S3" totalsRowShown="0" headerRowDxfId="42" dataDxfId="41">
  <autoFilter ref="S1:S3" xr:uid="{F9E10BE2-1E25-49BD-AC05-8B4FA6152D5D}"/>
  <tableColumns count="1">
    <tableColumn id="1" xr3:uid="{F1303063-160F-48B9-9791-914CD3028A66}" name="作業有無" dataDxfId="40"/>
  </tableColumns>
  <tableStyleInfo name="TableStyleLight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BC9336B-E156-40A3-8E50-43128DC73E73}" name="震災名" displayName="震災名" ref="C1:C3" totalsRowShown="0" headerRowDxfId="39" dataDxfId="38">
  <autoFilter ref="C1:C3" xr:uid="{B618B818-47F4-470D-8426-D2F758D1CED9}"/>
  <tableColumns count="1">
    <tableColumn id="1" xr3:uid="{6A7BFBFB-3407-480B-BCAC-7C4A438AF7B0}" name="地震名" dataDxfId="37"/>
  </tableColumns>
  <tableStyleInfo name="TableStyleLight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5DB4242-B063-4CA9-9D3B-F7D188CB81BB}" name="分類_info_移動開始位置" displayName="分類_info_移動開始位置" ref="I1:I3" totalsRowShown="0" headerRowDxfId="36">
  <autoFilter ref="I1:I3" xr:uid="{46C473EC-3D56-4BD9-8953-3CDA5691ED4E}"/>
  <tableColumns count="1">
    <tableColumn id="1" xr3:uid="{C1D06414-DABC-4726-B75E-EEEAF512DF0E}" name="分類（info）_移動開始位置"/>
  </tableColumns>
  <tableStyleInfo name="TableStyleLight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B7F5F557-2901-4170-B3DC-B5B6C496FEF5}" name="分類_info_移動終了位置" displayName="分類_info_移動終了位置" ref="K1:K3" totalsRowShown="0" headerRowDxfId="35">
  <autoFilter ref="K1:K3" xr:uid="{0F93B517-2220-4E53-9BA3-6C2C6E3E4A87}"/>
  <tableColumns count="1">
    <tableColumn id="1" xr3:uid="{C71F6425-0300-40BA-80E0-9EBEC3FEFADA}" name="分類（info）_移動終了位置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 w="38100">
          <a:solidFill>
            <a:srgbClr val="FF0000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23988-8A81-485A-B3ED-53B8720BFA6F}">
  <sheetPr codeName="Sheet3">
    <tabColor theme="4"/>
  </sheetPr>
  <dimension ref="A1:AA12"/>
  <sheetViews>
    <sheetView tabSelected="1" workbookViewId="0">
      <selection activeCell="K14" sqref="K14"/>
    </sheetView>
  </sheetViews>
  <sheetFormatPr defaultRowHeight="18"/>
  <cols>
    <col min="1" max="1" width="15.59765625" customWidth="1"/>
    <col min="2" max="2" width="1" customWidth="1"/>
    <col min="3" max="3" width="20.19921875" bestFit="1" customWidth="1"/>
    <col min="4" max="4" width="1" customWidth="1"/>
    <col min="5" max="5" width="14.5" customWidth="1"/>
    <col min="6" max="6" width="1" customWidth="1"/>
    <col min="7" max="7" width="14.5" customWidth="1"/>
    <col min="8" max="8" width="1" customWidth="1"/>
    <col min="9" max="9" width="25.09765625" bestFit="1" customWidth="1"/>
    <col min="10" max="10" width="1" customWidth="1"/>
    <col min="11" max="11" width="23.19921875" customWidth="1"/>
    <col min="12" max="12" width="1" customWidth="1"/>
    <col min="13" max="13" width="28.09765625" bestFit="1" customWidth="1"/>
    <col min="14" max="14" width="1" customWidth="1"/>
    <col min="15" max="15" width="59.3984375" bestFit="1" customWidth="1"/>
    <col min="16" max="16" width="1" customWidth="1"/>
    <col min="17" max="17" width="24.09765625" customWidth="1"/>
    <col min="18" max="18" width="1" customWidth="1"/>
    <col min="19" max="19" width="9.69921875" customWidth="1"/>
    <col min="20" max="20" width="1" customWidth="1"/>
    <col min="21" max="21" width="18.69921875" style="8" hidden="1" customWidth="1"/>
    <col min="22" max="22" width="1" style="8" hidden="1" customWidth="1"/>
    <col min="23" max="23" width="39.69921875" style="8" hidden="1" customWidth="1"/>
    <col min="24" max="24" width="1" style="8" hidden="1" customWidth="1"/>
    <col min="25" max="25" width="24.19921875" style="8" hidden="1" customWidth="1"/>
    <col min="26" max="26" width="1" hidden="1" customWidth="1"/>
    <col min="27" max="27" width="20.19921875" bestFit="1" customWidth="1"/>
  </cols>
  <sheetData>
    <row r="1" spans="1:27" s="18" customFormat="1">
      <c r="A1" s="18" t="s">
        <v>20</v>
      </c>
      <c r="C1" s="18" t="s">
        <v>274</v>
      </c>
      <c r="E1" s="18" t="s">
        <v>89</v>
      </c>
      <c r="G1" s="18" t="s">
        <v>246</v>
      </c>
      <c r="I1" s="18" t="s">
        <v>238</v>
      </c>
      <c r="K1" s="18" t="s">
        <v>239</v>
      </c>
      <c r="M1" s="18" t="s">
        <v>241</v>
      </c>
      <c r="O1" s="18" t="s">
        <v>47</v>
      </c>
      <c r="Q1" s="18" t="s">
        <v>42</v>
      </c>
      <c r="S1" s="18" t="s">
        <v>19</v>
      </c>
      <c r="U1" s="20" t="s">
        <v>1</v>
      </c>
      <c r="V1" s="20"/>
      <c r="W1" s="20" t="s">
        <v>0</v>
      </c>
      <c r="X1" s="20"/>
      <c r="Y1" s="20" t="s">
        <v>48</v>
      </c>
      <c r="AA1" s="18" t="s">
        <v>43</v>
      </c>
    </row>
    <row r="2" spans="1:27">
      <c r="A2" t="s">
        <v>319</v>
      </c>
      <c r="C2" t="s">
        <v>275</v>
      </c>
      <c r="E2" t="s">
        <v>91</v>
      </c>
      <c r="F2" s="4"/>
      <c r="G2" t="s">
        <v>92</v>
      </c>
      <c r="I2" t="s">
        <v>183</v>
      </c>
      <c r="K2" t="s">
        <v>178</v>
      </c>
      <c r="M2" t="s">
        <v>11</v>
      </c>
      <c r="O2" t="s">
        <v>14</v>
      </c>
      <c r="Q2" t="s">
        <v>37</v>
      </c>
      <c r="S2" t="s">
        <v>12</v>
      </c>
      <c r="U2" s="8" t="s">
        <v>33</v>
      </c>
      <c r="W2" s="8" t="s">
        <v>30</v>
      </c>
      <c r="Y2" s="8" t="s">
        <v>13</v>
      </c>
      <c r="AA2" t="s">
        <v>44</v>
      </c>
    </row>
    <row r="3" spans="1:27">
      <c r="C3" t="s">
        <v>277</v>
      </c>
      <c r="E3" t="s">
        <v>94</v>
      </c>
      <c r="G3" t="s">
        <v>93</v>
      </c>
      <c r="I3" t="s">
        <v>185</v>
      </c>
      <c r="K3" t="s">
        <v>180</v>
      </c>
      <c r="M3" t="s">
        <v>8</v>
      </c>
      <c r="O3" t="s">
        <v>189</v>
      </c>
      <c r="Q3" t="s">
        <v>38</v>
      </c>
      <c r="S3" t="s">
        <v>9</v>
      </c>
      <c r="U3" s="8" t="s">
        <v>25</v>
      </c>
      <c r="W3" s="8" t="s">
        <v>31</v>
      </c>
      <c r="Y3" s="8" t="s">
        <v>10</v>
      </c>
      <c r="AA3" t="s">
        <v>45</v>
      </c>
    </row>
    <row r="4" spans="1:27">
      <c r="M4" t="s">
        <v>29</v>
      </c>
      <c r="O4" t="s">
        <v>191</v>
      </c>
      <c r="W4" s="8" t="s">
        <v>7</v>
      </c>
      <c r="Y4" s="8" t="s">
        <v>194</v>
      </c>
      <c r="AA4" t="s">
        <v>46</v>
      </c>
    </row>
    <row r="5" spans="1:27">
      <c r="M5" t="s">
        <v>5</v>
      </c>
      <c r="O5" t="s">
        <v>193</v>
      </c>
      <c r="W5" s="8" t="s">
        <v>6</v>
      </c>
      <c r="AA5" t="s">
        <v>88</v>
      </c>
    </row>
    <row r="6" spans="1:27">
      <c r="M6" t="s">
        <v>3</v>
      </c>
      <c r="W6" s="8" t="s">
        <v>4</v>
      </c>
    </row>
    <row r="7" spans="1:27">
      <c r="M7" t="s">
        <v>175</v>
      </c>
      <c r="W7" s="8" t="s">
        <v>2</v>
      </c>
    </row>
    <row r="8" spans="1:27">
      <c r="M8" t="s">
        <v>176</v>
      </c>
      <c r="W8" s="8" t="s">
        <v>26</v>
      </c>
    </row>
    <row r="9" spans="1:27">
      <c r="W9" s="8" t="s">
        <v>27</v>
      </c>
    </row>
    <row r="10" spans="1:27">
      <c r="W10" s="8" t="s">
        <v>187</v>
      </c>
    </row>
    <row r="12" spans="1:27">
      <c r="U12" s="8" t="s">
        <v>208</v>
      </c>
    </row>
  </sheetData>
  <phoneticPr fontId="1"/>
  <pageMargins left="0.7" right="0.7" top="0.75" bottom="0.75" header="0.3" footer="0.3"/>
  <drawing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E36B4-3890-4C22-B864-162ED6A029CE}">
  <sheetPr codeName="Sheet2">
    <tabColor theme="4" tint="0.79998168889431442"/>
  </sheetPr>
  <dimension ref="A1:B7"/>
  <sheetViews>
    <sheetView workbookViewId="0">
      <pane ySplit="2" topLeftCell="A3" activePane="bottomLeft" state="frozen"/>
      <selection pane="bottomLeft" activeCell="A3" sqref="A3"/>
    </sheetView>
  </sheetViews>
  <sheetFormatPr defaultRowHeight="18"/>
  <cols>
    <col min="1" max="1" width="17.19921875" bestFit="1" customWidth="1"/>
  </cols>
  <sheetData>
    <row r="1" spans="1:2" ht="28.8">
      <c r="A1" s="1" t="s">
        <v>90</v>
      </c>
    </row>
    <row r="2" spans="1:2" s="18" customFormat="1">
      <c r="A2" s="18" t="s">
        <v>41</v>
      </c>
      <c r="B2" s="18" t="s">
        <v>280</v>
      </c>
    </row>
    <row r="3" spans="1:2">
      <c r="A3" t="s">
        <v>32</v>
      </c>
      <c r="B3">
        <v>6678</v>
      </c>
    </row>
    <row r="4" spans="1:2">
      <c r="A4" t="s">
        <v>75</v>
      </c>
      <c r="B4">
        <v>6678</v>
      </c>
    </row>
    <row r="5" spans="1:2">
      <c r="A5" t="s">
        <v>79</v>
      </c>
      <c r="B5">
        <v>6678</v>
      </c>
    </row>
    <row r="6" spans="1:2">
      <c r="A6" t="s">
        <v>212</v>
      </c>
      <c r="B6">
        <v>6678</v>
      </c>
    </row>
    <row r="7" spans="1:2">
      <c r="A7" t="s">
        <v>273</v>
      </c>
      <c r="B7">
        <v>6675</v>
      </c>
    </row>
  </sheetData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0E60E-FEAA-44B5-9FBD-527A6F826B03}">
  <sheetPr codeName="Sheet4">
    <tabColor theme="4" tint="0.79998168889431442"/>
  </sheetPr>
  <dimension ref="A1:C20"/>
  <sheetViews>
    <sheetView workbookViewId="0">
      <pane ySplit="2" topLeftCell="A3" activePane="bottomLeft" state="frozen"/>
      <selection pane="bottomLeft" activeCell="A3" sqref="A3"/>
    </sheetView>
  </sheetViews>
  <sheetFormatPr defaultRowHeight="18"/>
  <cols>
    <col min="1" max="1" width="8.69921875" style="2" customWidth="1"/>
    <col min="2" max="2" width="16.19921875" bestFit="1" customWidth="1"/>
    <col min="3" max="3" width="20.19921875" bestFit="1" customWidth="1"/>
  </cols>
  <sheetData>
    <row r="1" spans="1:3" ht="28.8">
      <c r="A1" s="1" t="s">
        <v>86</v>
      </c>
    </row>
    <row r="2" spans="1:3" s="18" customFormat="1">
      <c r="A2" s="18" t="s">
        <v>87</v>
      </c>
      <c r="B2" s="18" t="s">
        <v>89</v>
      </c>
      <c r="C2" s="18" t="s">
        <v>246</v>
      </c>
    </row>
    <row r="3" spans="1:3">
      <c r="A3" s="15" t="str">
        <f t="shared" ref="A3:A16" si="0">TEXT(ROW()-2,"00")</f>
        <v>01</v>
      </c>
      <c r="B3" s="3" t="s">
        <v>32</v>
      </c>
      <c r="C3" t="s">
        <v>18</v>
      </c>
    </row>
    <row r="4" spans="1:3">
      <c r="A4" t="str">
        <f t="shared" si="0"/>
        <v>02</v>
      </c>
      <c r="B4" s="2" t="s">
        <v>32</v>
      </c>
      <c r="C4" t="s">
        <v>17</v>
      </c>
    </row>
    <row r="5" spans="1:3">
      <c r="A5" t="str">
        <f t="shared" si="0"/>
        <v>03</v>
      </c>
      <c r="B5" s="2" t="s">
        <v>75</v>
      </c>
      <c r="C5" t="s">
        <v>95</v>
      </c>
    </row>
    <row r="6" spans="1:3">
      <c r="A6" t="str">
        <f t="shared" si="0"/>
        <v>04</v>
      </c>
      <c r="B6" s="2" t="s">
        <v>75</v>
      </c>
      <c r="C6" t="s">
        <v>199</v>
      </c>
    </row>
    <row r="7" spans="1:3">
      <c r="A7" t="str">
        <f t="shared" si="0"/>
        <v>05</v>
      </c>
      <c r="B7" s="2" t="s">
        <v>75</v>
      </c>
      <c r="C7" t="s">
        <v>197</v>
      </c>
    </row>
    <row r="8" spans="1:3">
      <c r="A8" t="str">
        <f t="shared" si="0"/>
        <v>06</v>
      </c>
      <c r="B8" s="2" t="s">
        <v>75</v>
      </c>
      <c r="C8" t="s">
        <v>198</v>
      </c>
    </row>
    <row r="9" spans="1:3">
      <c r="A9" t="str">
        <f t="shared" si="0"/>
        <v>07</v>
      </c>
      <c r="B9" s="2" t="s">
        <v>79</v>
      </c>
      <c r="C9" t="s">
        <v>203</v>
      </c>
    </row>
    <row r="10" spans="1:3">
      <c r="A10" t="str">
        <f t="shared" si="0"/>
        <v>08</v>
      </c>
      <c r="B10" s="2" t="s">
        <v>79</v>
      </c>
      <c r="C10" t="s">
        <v>81</v>
      </c>
    </row>
    <row r="11" spans="1:3">
      <c r="A11" t="str">
        <f t="shared" si="0"/>
        <v>09</v>
      </c>
      <c r="B11" s="2" t="s">
        <v>79</v>
      </c>
      <c r="C11" t="s">
        <v>82</v>
      </c>
    </row>
    <row r="12" spans="1:3">
      <c r="A12" t="str">
        <f t="shared" si="0"/>
        <v>10</v>
      </c>
      <c r="B12" s="2" t="s">
        <v>79</v>
      </c>
      <c r="C12" t="s">
        <v>83</v>
      </c>
    </row>
    <row r="13" spans="1:3">
      <c r="A13" t="str">
        <f t="shared" si="0"/>
        <v>11</v>
      </c>
      <c r="B13" s="2" t="s">
        <v>79</v>
      </c>
      <c r="C13" t="s">
        <v>84</v>
      </c>
    </row>
    <row r="14" spans="1:3">
      <c r="A14" t="str">
        <f t="shared" si="0"/>
        <v>12</v>
      </c>
      <c r="B14" s="2" t="s">
        <v>79</v>
      </c>
      <c r="C14" t="s">
        <v>85</v>
      </c>
    </row>
    <row r="15" spans="1:3">
      <c r="A15" t="str">
        <f t="shared" si="0"/>
        <v>13</v>
      </c>
      <c r="B15" s="2" t="s">
        <v>75</v>
      </c>
      <c r="C15" t="s">
        <v>97</v>
      </c>
    </row>
    <row r="16" spans="1:3">
      <c r="A16" t="str">
        <f t="shared" si="0"/>
        <v>14</v>
      </c>
      <c r="B16" s="2" t="s">
        <v>75</v>
      </c>
      <c r="C16" t="s">
        <v>98</v>
      </c>
    </row>
    <row r="17" spans="1:3">
      <c r="A17" t="str">
        <f t="shared" ref="A17:A19" si="1">TEXT(ROW()-2,"00")</f>
        <v>15</v>
      </c>
      <c r="B17" s="2" t="s">
        <v>211</v>
      </c>
      <c r="C17" t="s">
        <v>213</v>
      </c>
    </row>
    <row r="18" spans="1:3">
      <c r="A18" t="str">
        <f t="shared" si="1"/>
        <v>16</v>
      </c>
      <c r="B18" s="2" t="s">
        <v>211</v>
      </c>
      <c r="C18" t="s">
        <v>214</v>
      </c>
    </row>
    <row r="19" spans="1:3">
      <c r="A19" t="str">
        <f t="shared" si="1"/>
        <v>17</v>
      </c>
      <c r="B19" s="2" t="s">
        <v>211</v>
      </c>
      <c r="C19" t="s">
        <v>215</v>
      </c>
    </row>
    <row r="20" spans="1:3">
      <c r="A20" t="str">
        <f>TEXT(ROW()-2,"00")</f>
        <v>18</v>
      </c>
      <c r="B20" s="2" t="s">
        <v>273</v>
      </c>
      <c r="C20" t="s">
        <v>282</v>
      </c>
    </row>
  </sheetData>
  <phoneticPr fontId="1"/>
  <dataValidations count="1">
    <dataValidation type="list" allowBlank="1" showInputMessage="1" showErrorMessage="1" sqref="B3:B20" xr:uid="{1538C322-8DC6-4CD2-8A99-9FE50FA3FCC6}">
      <formula1>INDIRECT("地域名")</formula1>
    </dataValidation>
  </dataValidations>
  <pageMargins left="0.7" right="0.7" top="0.75" bottom="0.75" header="0.3" footer="0.3"/>
  <pageSetup paperSize="9" orientation="portrait" horizontalDpi="0" verticalDpi="0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5EDEF-BC3A-476C-9AF5-1E530D728CFB}">
  <sheetPr codeName="Sheet5">
    <tabColor theme="4" tint="0.79998168889431442"/>
  </sheetPr>
  <dimension ref="A1:T97"/>
  <sheetViews>
    <sheetView workbookViewId="0">
      <pane xSplit="4" ySplit="2" topLeftCell="E3" activePane="bottomRight" state="frozen"/>
      <selection pane="topRight" activeCell="C1" sqref="C1"/>
      <selection pane="bottomLeft" activeCell="A3" sqref="A3"/>
      <selection pane="bottomRight" activeCell="A4" sqref="A4"/>
    </sheetView>
  </sheetViews>
  <sheetFormatPr defaultRowHeight="18" outlineLevelCol="1"/>
  <cols>
    <col min="1" max="1" width="7.3984375" style="7" customWidth="1"/>
    <col min="2" max="2" width="8.69921875" style="14" hidden="1" customWidth="1" outlineLevel="1"/>
    <col min="3" max="3" width="8.69921875" style="13" hidden="1" customWidth="1" outlineLevel="1"/>
    <col min="4" max="4" width="8.69921875" style="13" customWidth="1" collapsed="1"/>
    <col min="5" max="5" width="20.19921875" bestFit="1" customWidth="1"/>
    <col min="6" max="7" width="16.19921875" bestFit="1" customWidth="1"/>
    <col min="8" max="8" width="26.8984375" bestFit="1" customWidth="1"/>
    <col min="9" max="9" width="33.8984375" bestFit="1" customWidth="1"/>
    <col min="10" max="10" width="27.09765625" bestFit="1" customWidth="1"/>
    <col min="11" max="11" width="33.19921875" bestFit="1" customWidth="1"/>
    <col min="12" max="12" width="25.19921875" bestFit="1" customWidth="1"/>
    <col min="13" max="13" width="31.3984375" bestFit="1" customWidth="1"/>
    <col min="14" max="14" width="17.19921875" bestFit="1" customWidth="1"/>
    <col min="15" max="15" width="25.5" bestFit="1" customWidth="1"/>
    <col min="16" max="16" width="18.19921875" bestFit="1" customWidth="1"/>
    <col min="17" max="17" width="23.19921875" bestFit="1" customWidth="1"/>
    <col min="18" max="18" width="29.3984375" bestFit="1" customWidth="1"/>
    <col min="19" max="19" width="21.19921875" bestFit="1" customWidth="1"/>
    <col min="20" max="20" width="27.3984375" bestFit="1" customWidth="1"/>
    <col min="21" max="21" width="10.59765625" bestFit="1" customWidth="1"/>
    <col min="22" max="22" width="28.09765625" bestFit="1" customWidth="1"/>
    <col min="24" max="24" width="9.09765625" bestFit="1" customWidth="1"/>
    <col min="25" max="25" width="11.59765625" bestFit="1" customWidth="1"/>
    <col min="26" max="26" width="14.59765625" bestFit="1" customWidth="1"/>
    <col min="27" max="27" width="12.09765625" bestFit="1" customWidth="1"/>
    <col min="31" max="31" width="10.09765625" bestFit="1" customWidth="1"/>
    <col min="33" max="33" width="11.09765625" bestFit="1" customWidth="1"/>
    <col min="35" max="35" width="14.59765625" bestFit="1" customWidth="1"/>
    <col min="36" max="36" width="12.09765625" bestFit="1" customWidth="1"/>
  </cols>
  <sheetData>
    <row r="1" spans="1:20" ht="28.8">
      <c r="A1" s="1" t="s">
        <v>74</v>
      </c>
      <c r="B1" s="13"/>
      <c r="H1" t="s">
        <v>183</v>
      </c>
      <c r="J1" t="s">
        <v>178</v>
      </c>
      <c r="M1" t="s">
        <v>23</v>
      </c>
      <c r="O1" t="s">
        <v>21</v>
      </c>
      <c r="Q1" t="s">
        <v>22</v>
      </c>
    </row>
    <row r="2" spans="1:20" s="18" customFormat="1">
      <c r="A2" s="16" t="s">
        <v>317</v>
      </c>
      <c r="B2" s="19" t="s">
        <v>39</v>
      </c>
      <c r="C2" s="19" t="s">
        <v>40</v>
      </c>
      <c r="D2" s="19" t="s">
        <v>318</v>
      </c>
      <c r="E2" s="18" t="s">
        <v>274</v>
      </c>
      <c r="F2" s="18" t="s">
        <v>41</v>
      </c>
      <c r="G2" s="18" t="s">
        <v>246</v>
      </c>
      <c r="H2" s="18" t="s">
        <v>238</v>
      </c>
      <c r="I2" s="18" t="s">
        <v>186</v>
      </c>
      <c r="J2" s="18" t="s">
        <v>239</v>
      </c>
      <c r="K2" s="18" t="s">
        <v>181</v>
      </c>
      <c r="L2" s="18" t="s">
        <v>240</v>
      </c>
      <c r="M2" s="18" t="s">
        <v>72</v>
      </c>
      <c r="N2" s="18" t="s">
        <v>47</v>
      </c>
      <c r="O2" s="18" t="s">
        <v>49</v>
      </c>
      <c r="P2" s="18" t="s">
        <v>50</v>
      </c>
      <c r="Q2" s="18" t="s">
        <v>51</v>
      </c>
      <c r="R2" s="18" t="s">
        <v>52</v>
      </c>
      <c r="S2" s="18" t="s">
        <v>36</v>
      </c>
      <c r="T2" s="18" t="s">
        <v>296</v>
      </c>
    </row>
    <row r="3" spans="1:20" hidden="1">
      <c r="A3" s="5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3" s="13" t="str">
        <f>INDEX(地区マスタ[],MATCH(人物マスタ[[#This Row],[地区名（area）]],地区マスタ[地区名（area）],0),MATCH(人物マスタ[[#Headers],[地区コード]],地区マスタ!$2:$2,0))</f>
        <v>02</v>
      </c>
      <c r="C3" s="13" t="str">
        <f>TEXT(COUNTIF($G$3:人物マスタ[[#This Row],[地区名（area）]],人物マスタ[[#This Row],[地区名（area）]]),"000")</f>
        <v>001</v>
      </c>
      <c r="D3" s="13" t="str">
        <f>人物マスタ[[#This Row],[地区コード]]&amp;人物マスタ[[#This Row],[連番]]</f>
        <v>02001</v>
      </c>
      <c r="E3" s="9" t="s">
        <v>275</v>
      </c>
      <c r="F3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3" s="9" t="s">
        <v>17</v>
      </c>
      <c r="H3" s="9"/>
      <c r="I3" s="9"/>
      <c r="J3" s="9"/>
      <c r="K3" s="9"/>
      <c r="L3" s="10"/>
      <c r="M3" s="10"/>
      <c r="N3" s="9"/>
      <c r="O3" s="9"/>
      <c r="P3" s="9"/>
      <c r="Q3" s="9"/>
      <c r="R3" s="9"/>
      <c r="S3" s="9" t="s">
        <v>16</v>
      </c>
      <c r="T3" s="9"/>
    </row>
    <row r="4" spans="1:20">
      <c r="A4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4" s="13" t="str">
        <f>INDEX(地区マスタ[],MATCH(人物マスタ[[#This Row],[地区名（area）]],地区マスタ[地区名（area）],0),MATCH(人物マスタ[[#Headers],[地区コード]],地区マスタ!$2:$2,0))</f>
        <v>01</v>
      </c>
      <c r="C4" s="13" t="str">
        <f>TEXT(COUNTIF($G$3:人物マスタ[[#This Row],[地区名（area）]],人物マスタ[[#This Row],[地区名（area）]]),"000")</f>
        <v>001</v>
      </c>
      <c r="D4" s="13" t="str">
        <f>人物マスタ[[#This Row],[地区コード]]&amp;人物マスタ[[#This Row],[連番]]</f>
        <v>01001</v>
      </c>
      <c r="E4" s="9" t="s">
        <v>275</v>
      </c>
      <c r="F4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4" s="9" t="s">
        <v>18</v>
      </c>
      <c r="H4" s="9" t="s">
        <v>184</v>
      </c>
      <c r="I4" s="9" t="s">
        <v>54</v>
      </c>
      <c r="J4" s="9" t="s">
        <v>242</v>
      </c>
      <c r="K4" s="9" t="s">
        <v>11</v>
      </c>
      <c r="L4" s="9" t="s">
        <v>11</v>
      </c>
      <c r="M4" s="9" t="s">
        <v>35</v>
      </c>
      <c r="N4" s="9" t="s">
        <v>188</v>
      </c>
      <c r="O4" s="9" t="s">
        <v>24</v>
      </c>
      <c r="P4" s="9"/>
      <c r="Q4" s="9" t="s">
        <v>24</v>
      </c>
      <c r="R4" s="9"/>
      <c r="S4" s="9" t="s">
        <v>15</v>
      </c>
      <c r="T4" s="9"/>
    </row>
    <row r="5" spans="1:20">
      <c r="A5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5" s="13" t="str">
        <f>INDEX(地区マスタ[],MATCH(人物マスタ[[#This Row],[地区名（area）]],地区マスタ[地区名（area）],0),MATCH(人物マスタ[[#Headers],[地区コード]],地区マスタ!$2:$2,0))</f>
        <v>01</v>
      </c>
      <c r="C5" s="13" t="str">
        <f>TEXT(COUNTIF($G$3:人物マスタ[[#This Row],[地区名（area）]],人物マスタ[[#This Row],[地区名（area）]]),"000")</f>
        <v>002</v>
      </c>
      <c r="D5" s="13" t="str">
        <f>人物マスタ[[#This Row],[地区コード]]&amp;人物マスタ[[#This Row],[連番]]</f>
        <v>01002</v>
      </c>
      <c r="E5" s="9" t="s">
        <v>275</v>
      </c>
      <c r="F5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5" s="9" t="s">
        <v>18</v>
      </c>
      <c r="H5" s="9" t="s">
        <v>182</v>
      </c>
      <c r="I5" s="9" t="s">
        <v>304</v>
      </c>
      <c r="J5" s="9" t="s">
        <v>177</v>
      </c>
      <c r="K5" s="9" t="s">
        <v>161</v>
      </c>
      <c r="L5" s="9" t="s">
        <v>28</v>
      </c>
      <c r="M5" s="9" t="s">
        <v>24</v>
      </c>
      <c r="N5" s="9" t="s">
        <v>192</v>
      </c>
      <c r="O5" s="9" t="s">
        <v>24</v>
      </c>
      <c r="P5" s="9"/>
      <c r="Q5" s="9" t="s">
        <v>35</v>
      </c>
      <c r="R5" s="9" t="s">
        <v>162</v>
      </c>
      <c r="S5" s="9" t="s">
        <v>15</v>
      </c>
      <c r="T5" s="9"/>
    </row>
    <row r="6" spans="1:20">
      <c r="A6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6" s="13" t="str">
        <f>INDEX(地区マスタ[],MATCH(人物マスタ[[#This Row],[地区名（area）]],地区マスタ[地区名（area）],0),MATCH(人物マスタ[[#Headers],[地区コード]],地区マスタ!$2:$2,0))</f>
        <v>01</v>
      </c>
      <c r="C6" s="13" t="str">
        <f>TEXT(COUNTIF($G$3:人物マスタ[[#This Row],[地区名（area）]],人物マスタ[[#This Row],[地区名（area）]]),"000")</f>
        <v>003</v>
      </c>
      <c r="D6" s="13" t="str">
        <f>人物マスタ[[#This Row],[地区コード]]&amp;人物マスタ[[#This Row],[連番]]</f>
        <v>01003</v>
      </c>
      <c r="E6" s="9" t="s">
        <v>275</v>
      </c>
      <c r="F6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6" s="9" t="s">
        <v>18</v>
      </c>
      <c r="H6" s="9" t="s">
        <v>184</v>
      </c>
      <c r="I6" s="9" t="s">
        <v>65</v>
      </c>
      <c r="J6" s="9" t="s">
        <v>177</v>
      </c>
      <c r="K6" s="9" t="s">
        <v>161</v>
      </c>
      <c r="L6" s="9" t="s">
        <v>28</v>
      </c>
      <c r="M6" s="9" t="s">
        <v>73</v>
      </c>
      <c r="N6" s="9" t="s">
        <v>189</v>
      </c>
      <c r="O6" s="9" t="s">
        <v>35</v>
      </c>
      <c r="P6" s="9" t="s">
        <v>66</v>
      </c>
      <c r="Q6" s="9" t="s">
        <v>35</v>
      </c>
      <c r="R6" s="9" t="s">
        <v>162</v>
      </c>
      <c r="S6" s="9" t="s">
        <v>15</v>
      </c>
      <c r="T6" s="9"/>
    </row>
    <row r="7" spans="1:20">
      <c r="A7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7" s="13" t="str">
        <f>INDEX(地区マスタ[],MATCH(人物マスタ[[#This Row],[地区名（area）]],地区マスタ[地区名（area）],0),MATCH(人物マスタ[[#Headers],[地区コード]],地区マスタ!$2:$2,0))</f>
        <v>01</v>
      </c>
      <c r="C7" s="13" t="str">
        <f>TEXT(COUNTIF($G$3:人物マスタ[[#This Row],[地区名（area）]],人物マスタ[[#This Row],[地区名（area）]]),"000")</f>
        <v>004</v>
      </c>
      <c r="D7" s="13" t="str">
        <f>人物マスタ[[#This Row],[地区コード]]&amp;人物マスタ[[#This Row],[連番]]</f>
        <v>01004</v>
      </c>
      <c r="E7" s="9" t="s">
        <v>275</v>
      </c>
      <c r="F7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7" s="9" t="s">
        <v>18</v>
      </c>
      <c r="H7" s="9" t="s">
        <v>184</v>
      </c>
      <c r="I7" s="9" t="s">
        <v>70</v>
      </c>
      <c r="J7" s="9" t="s">
        <v>177</v>
      </c>
      <c r="K7" s="9" t="s">
        <v>11</v>
      </c>
      <c r="L7" s="9" t="s">
        <v>11</v>
      </c>
      <c r="M7" s="9" t="s">
        <v>73</v>
      </c>
      <c r="N7" s="9" t="s">
        <v>189</v>
      </c>
      <c r="O7" s="9" t="s">
        <v>24</v>
      </c>
      <c r="P7" s="9"/>
      <c r="Q7" s="9" t="s">
        <v>24</v>
      </c>
      <c r="R7" s="9"/>
      <c r="S7" s="9" t="s">
        <v>15</v>
      </c>
      <c r="T7" s="9"/>
    </row>
    <row r="8" spans="1:20">
      <c r="A8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8" s="13" t="str">
        <f>INDEX(地区マスタ[],MATCH(人物マスタ[[#This Row],[地区名（area）]],地区マスタ[地区名（area）],0),MATCH(人物マスタ[[#Headers],[地区コード]],地区マスタ!$2:$2,0))</f>
        <v>01</v>
      </c>
      <c r="C8" s="13" t="str">
        <f>TEXT(COUNTIF($G$3:人物マスタ[[#This Row],[地区名（area）]],人物マスタ[[#This Row],[地区名（area）]]),"000")</f>
        <v>005</v>
      </c>
      <c r="D8" s="13" t="str">
        <f>人物マスタ[[#This Row],[地区コード]]&amp;人物マスタ[[#This Row],[連番]]</f>
        <v>01005</v>
      </c>
      <c r="E8" s="9" t="s">
        <v>275</v>
      </c>
      <c r="F8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8" s="9" t="s">
        <v>18</v>
      </c>
      <c r="H8" s="9" t="s">
        <v>182</v>
      </c>
      <c r="I8" s="9" t="s">
        <v>69</v>
      </c>
      <c r="J8" s="9" t="s">
        <v>177</v>
      </c>
      <c r="K8" s="9" t="s">
        <v>55</v>
      </c>
      <c r="L8" s="9" t="s">
        <v>28</v>
      </c>
      <c r="M8" s="9" t="s">
        <v>73</v>
      </c>
      <c r="N8" s="9" t="s">
        <v>190</v>
      </c>
      <c r="O8" s="9" t="s">
        <v>24</v>
      </c>
      <c r="P8" s="9"/>
      <c r="Q8" s="9" t="s">
        <v>146</v>
      </c>
      <c r="R8" s="9" t="s">
        <v>160</v>
      </c>
      <c r="S8" s="9" t="s">
        <v>15</v>
      </c>
      <c r="T8" s="9"/>
    </row>
    <row r="9" spans="1:20">
      <c r="A9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9" s="13" t="str">
        <f>INDEX(地区マスタ[],MATCH(人物マスタ[[#This Row],[地区名（area）]],地区マスタ[地区名（area）],0),MATCH(人物マスタ[[#Headers],[地区コード]],地区マスタ!$2:$2,0))</f>
        <v>01</v>
      </c>
      <c r="C9" s="13" t="str">
        <f>TEXT(COUNTIF($G$3:人物マスタ[[#This Row],[地区名（area）]],人物マスタ[[#This Row],[地区名（area）]]),"000")</f>
        <v>006</v>
      </c>
      <c r="D9" s="13" t="str">
        <f>人物マスタ[[#This Row],[地区コード]]&amp;人物マスタ[[#This Row],[連番]]</f>
        <v>01006</v>
      </c>
      <c r="E9" s="9" t="s">
        <v>275</v>
      </c>
      <c r="F9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9" s="9" t="s">
        <v>18</v>
      </c>
      <c r="H9" s="9" t="s">
        <v>184</v>
      </c>
      <c r="I9" s="9" t="s">
        <v>53</v>
      </c>
      <c r="J9" s="9" t="s">
        <v>177</v>
      </c>
      <c r="K9" s="9" t="s">
        <v>64</v>
      </c>
      <c r="L9" s="9" t="s">
        <v>28</v>
      </c>
      <c r="M9" s="9" t="s">
        <v>73</v>
      </c>
      <c r="N9" s="9" t="s">
        <v>188</v>
      </c>
      <c r="O9" s="9" t="s">
        <v>24</v>
      </c>
      <c r="P9" s="9"/>
      <c r="Q9" s="9" t="s">
        <v>146</v>
      </c>
      <c r="R9" s="9" t="s">
        <v>64</v>
      </c>
      <c r="S9" s="9" t="s">
        <v>15</v>
      </c>
      <c r="T9" s="9"/>
    </row>
    <row r="10" spans="1:20" hidden="1">
      <c r="A10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10" s="13" t="str">
        <f>INDEX(地区マスタ[],MATCH(人物マスタ[[#This Row],[地区名（area）]],地区マスタ[地区名（area）],0),MATCH(人物マスタ[[#Headers],[地区コード]],地区マスタ!$2:$2,0))</f>
        <v>01</v>
      </c>
      <c r="C10" s="13" t="str">
        <f>TEXT(COUNTIF($G$3:人物マスタ[[#This Row],[地区名（area）]],人物マスタ[[#This Row],[地区名（area）]]),"000")</f>
        <v>007</v>
      </c>
      <c r="D10" s="13" t="str">
        <f>人物マスタ[[#This Row],[地区コード]]&amp;人物マスタ[[#This Row],[連番]]</f>
        <v>01007</v>
      </c>
      <c r="E10" s="9" t="s">
        <v>275</v>
      </c>
      <c r="F10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10" s="9" t="s">
        <v>18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 t="s">
        <v>16</v>
      </c>
      <c r="T10" s="9"/>
    </row>
    <row r="11" spans="1:20" hidden="1">
      <c r="A11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11" s="13" t="str">
        <f>INDEX(地区マスタ[],MATCH(人物マスタ[[#This Row],[地区名（area）]],地区マスタ[地区名（area）],0),MATCH(人物マスタ[[#Headers],[地区コード]],地区マスタ!$2:$2,0))</f>
        <v>01</v>
      </c>
      <c r="C11" s="13" t="str">
        <f>TEXT(COUNTIF($G$3:人物マスタ[[#This Row],[地区名（area）]],人物マスタ[[#This Row],[地区名（area）]]),"000")</f>
        <v>008</v>
      </c>
      <c r="D11" s="13" t="str">
        <f>人物マスタ[[#This Row],[地区コード]]&amp;人物マスタ[[#This Row],[連番]]</f>
        <v>01008</v>
      </c>
      <c r="E11" s="9" t="s">
        <v>275</v>
      </c>
      <c r="F11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11" s="9" t="s">
        <v>18</v>
      </c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 t="s">
        <v>16</v>
      </c>
      <c r="T11" s="9"/>
    </row>
    <row r="12" spans="1:20">
      <c r="A12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12" s="13" t="str">
        <f>INDEX(地区マスタ[],MATCH(人物マスタ[[#This Row],[地区名（area）]],地区マスタ[地区名（area）],0),MATCH(人物マスタ[[#Headers],[地区コード]],地区マスタ!$2:$2,0))</f>
        <v>01</v>
      </c>
      <c r="C12" s="13" t="str">
        <f>TEXT(COUNTIF($G$3:人物マスタ[[#This Row],[地区名（area）]],人物マスタ[[#This Row],[地区名（area）]]),"000")</f>
        <v>009</v>
      </c>
      <c r="D12" s="13" t="str">
        <f>人物マスタ[[#This Row],[地区コード]]&amp;人物マスタ[[#This Row],[連番]]</f>
        <v>01009</v>
      </c>
      <c r="E12" s="9" t="s">
        <v>275</v>
      </c>
      <c r="F12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12" s="9" t="s">
        <v>18</v>
      </c>
      <c r="H12" s="9" t="s">
        <v>182</v>
      </c>
      <c r="I12" s="9" t="s">
        <v>11</v>
      </c>
      <c r="J12" s="9" t="s">
        <v>179</v>
      </c>
      <c r="K12" s="9" t="s">
        <v>62</v>
      </c>
      <c r="L12" s="9" t="s">
        <v>8</v>
      </c>
      <c r="M12" s="9" t="s">
        <v>73</v>
      </c>
      <c r="N12" s="9" t="s">
        <v>14</v>
      </c>
      <c r="O12" s="9" t="s">
        <v>35</v>
      </c>
      <c r="P12" s="9" t="s">
        <v>63</v>
      </c>
      <c r="Q12" s="9" t="s">
        <v>24</v>
      </c>
      <c r="R12" s="9"/>
      <c r="S12" s="9" t="s">
        <v>15</v>
      </c>
      <c r="T12" s="9"/>
    </row>
    <row r="13" spans="1:20">
      <c r="A13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13" s="13" t="str">
        <f>INDEX(地区マスタ[],MATCH(人物マスタ[[#This Row],[地区名（area）]],地区マスタ[地区名（area）],0),MATCH(人物マスタ[[#Headers],[地区コード]],地区マスタ!$2:$2,0))</f>
        <v>01</v>
      </c>
      <c r="C13" s="13" t="str">
        <f>TEXT(COUNTIF($G$3:人物マスタ[[#This Row],[地区名（area）]],人物マスタ[[#This Row],[地区名（area）]]),"000")</f>
        <v>010</v>
      </c>
      <c r="D13" s="13" t="str">
        <f>人物マスタ[[#This Row],[地区コード]]&amp;人物マスタ[[#This Row],[連番]]</f>
        <v>01010</v>
      </c>
      <c r="E13" s="9" t="s">
        <v>275</v>
      </c>
      <c r="F13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13" s="9" t="s">
        <v>18</v>
      </c>
      <c r="H13" s="9" t="s">
        <v>184</v>
      </c>
      <c r="I13" s="9" t="s">
        <v>60</v>
      </c>
      <c r="J13" s="9" t="s">
        <v>177</v>
      </c>
      <c r="K13" s="9" t="s">
        <v>11</v>
      </c>
      <c r="L13" s="9" t="s">
        <v>11</v>
      </c>
      <c r="M13" s="9" t="s">
        <v>73</v>
      </c>
      <c r="N13" s="9" t="s">
        <v>192</v>
      </c>
      <c r="O13" s="9" t="s">
        <v>24</v>
      </c>
      <c r="P13" s="9"/>
      <c r="Q13" s="9" t="s">
        <v>35</v>
      </c>
      <c r="R13" s="9" t="s">
        <v>71</v>
      </c>
      <c r="S13" s="9" t="s">
        <v>15</v>
      </c>
      <c r="T13" s="9"/>
    </row>
    <row r="14" spans="1:20">
      <c r="A14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14" s="13" t="str">
        <f>INDEX(地区マスタ[],MATCH(人物マスタ[[#This Row],[地区名（area）]],地区マスタ[地区名（area）],0),MATCH(人物マスタ[[#Headers],[地区コード]],地区マスタ!$2:$2,0))</f>
        <v>01</v>
      </c>
      <c r="C14" s="13" t="str">
        <f>TEXT(COUNTIF($G$3:人物マスタ[[#This Row],[地区名（area）]],人物マスタ[[#This Row],[地区名（area）]]),"000")</f>
        <v>011</v>
      </c>
      <c r="D14" s="13" t="str">
        <f>人物マスタ[[#This Row],[地区コード]]&amp;人物マスタ[[#This Row],[連番]]</f>
        <v>01011</v>
      </c>
      <c r="E14" s="9" t="s">
        <v>275</v>
      </c>
      <c r="F14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14" s="9" t="s">
        <v>18</v>
      </c>
      <c r="H14" s="9" t="s">
        <v>184</v>
      </c>
      <c r="I14" s="9" t="s">
        <v>61</v>
      </c>
      <c r="J14" s="9" t="s">
        <v>177</v>
      </c>
      <c r="K14" s="9" t="s">
        <v>11</v>
      </c>
      <c r="L14" s="9" t="s">
        <v>11</v>
      </c>
      <c r="M14" s="9" t="s">
        <v>73</v>
      </c>
      <c r="N14" s="9" t="s">
        <v>189</v>
      </c>
      <c r="O14" s="9" t="s">
        <v>24</v>
      </c>
      <c r="P14" s="9"/>
      <c r="Q14" s="9" t="s">
        <v>24</v>
      </c>
      <c r="R14" s="9"/>
      <c r="S14" s="9" t="s">
        <v>15</v>
      </c>
      <c r="T14" s="9"/>
    </row>
    <row r="15" spans="1:20">
      <c r="A15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15" s="13" t="str">
        <f>INDEX(地区マスタ[],MATCH(人物マスタ[[#This Row],[地区名（area）]],地区マスタ[地区名（area）],0),MATCH(人物マスタ[[#Headers],[地区コード]],地区マスタ!$2:$2,0))</f>
        <v>01</v>
      </c>
      <c r="C15" s="13" t="str">
        <f>TEXT(COUNTIF($G$3:人物マスタ[[#This Row],[地区名（area）]],人物マスタ[[#This Row],[地区名（area）]]),"000")</f>
        <v>012</v>
      </c>
      <c r="D15" s="13" t="str">
        <f>人物マスタ[[#This Row],[地区コード]]&amp;人物マスタ[[#This Row],[連番]]</f>
        <v>01012</v>
      </c>
      <c r="E15" s="9" t="s">
        <v>275</v>
      </c>
      <c r="F15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15" s="9" t="s">
        <v>18</v>
      </c>
      <c r="H15" s="9" t="s">
        <v>184</v>
      </c>
      <c r="I15" s="9" t="s">
        <v>67</v>
      </c>
      <c r="J15" s="9" t="s">
        <v>177</v>
      </c>
      <c r="K15" s="9" t="s">
        <v>55</v>
      </c>
      <c r="L15" s="9" t="s">
        <v>28</v>
      </c>
      <c r="M15" s="9" t="s">
        <v>73</v>
      </c>
      <c r="N15" s="9" t="s">
        <v>189</v>
      </c>
      <c r="O15" s="9" t="s">
        <v>35</v>
      </c>
      <c r="P15" s="9" t="s">
        <v>68</v>
      </c>
      <c r="Q15" s="9" t="s">
        <v>146</v>
      </c>
      <c r="R15" s="9" t="s">
        <v>162</v>
      </c>
      <c r="S15" s="9" t="s">
        <v>15</v>
      </c>
      <c r="T15" s="9"/>
    </row>
    <row r="16" spans="1:20">
      <c r="A16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16" s="13" t="str">
        <f>INDEX(地区マスタ[],MATCH(人物マスタ[[#This Row],[地区名（area）]],地区マスタ[地区名（area）],0),MATCH(人物マスタ[[#Headers],[地区コード]],地区マスタ!$2:$2,0))</f>
        <v>01</v>
      </c>
      <c r="C16" s="13" t="str">
        <f>TEXT(COUNTIF($G$3:人物マスタ[[#This Row],[地区名（area）]],人物マスタ[[#This Row],[地区名（area）]]),"000")</f>
        <v>013</v>
      </c>
      <c r="D16" s="13" t="str">
        <f>人物マスタ[[#This Row],[地区コード]]&amp;人物マスタ[[#This Row],[連番]]</f>
        <v>01013</v>
      </c>
      <c r="E16" s="9" t="s">
        <v>275</v>
      </c>
      <c r="F16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16" s="9" t="s">
        <v>18</v>
      </c>
      <c r="H16" s="9" t="s">
        <v>184</v>
      </c>
      <c r="I16" s="9" t="s">
        <v>53</v>
      </c>
      <c r="J16" s="9" t="s">
        <v>177</v>
      </c>
      <c r="K16" s="9" t="s">
        <v>59</v>
      </c>
      <c r="L16" s="9" t="s">
        <v>8</v>
      </c>
      <c r="M16" s="9" t="s">
        <v>73</v>
      </c>
      <c r="N16" s="9" t="s">
        <v>189</v>
      </c>
      <c r="O16" s="9" t="s">
        <v>24</v>
      </c>
      <c r="P16" s="9"/>
      <c r="Q16" s="9" t="s">
        <v>24</v>
      </c>
      <c r="R16" s="9"/>
      <c r="S16" s="9" t="s">
        <v>15</v>
      </c>
      <c r="T16" s="9"/>
    </row>
    <row r="17" spans="1:20">
      <c r="A17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17" s="13" t="str">
        <f>INDEX(地区マスタ[],MATCH(人物マスタ[[#This Row],[地区名（area）]],地区マスタ[地区名（area）],0),MATCH(人物マスタ[[#Headers],[地区コード]],地区マスタ!$2:$2,0))</f>
        <v>02</v>
      </c>
      <c r="C17" s="13" t="str">
        <f>TEXT(COUNTIF($G$3:人物マスタ[[#This Row],[地区名（area）]],人物マスタ[[#This Row],[地区名（area）]]),"000")</f>
        <v>002</v>
      </c>
      <c r="D17" s="13" t="str">
        <f>人物マスタ[[#This Row],[地区コード]]&amp;人物マスタ[[#This Row],[連番]]</f>
        <v>02002</v>
      </c>
      <c r="E17" s="9" t="s">
        <v>275</v>
      </c>
      <c r="F17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17" s="9" t="s">
        <v>17</v>
      </c>
      <c r="H17" s="9" t="s">
        <v>182</v>
      </c>
      <c r="I17" s="9" t="s">
        <v>56</v>
      </c>
      <c r="J17" s="9" t="s">
        <v>179</v>
      </c>
      <c r="K17" s="9" t="s">
        <v>57</v>
      </c>
      <c r="L17" s="9" t="s">
        <v>8</v>
      </c>
      <c r="M17" s="9" t="s">
        <v>73</v>
      </c>
      <c r="N17" s="9" t="s">
        <v>189</v>
      </c>
      <c r="O17" s="9" t="s">
        <v>24</v>
      </c>
      <c r="P17" s="9"/>
      <c r="Q17" s="9" t="s">
        <v>24</v>
      </c>
      <c r="R17" s="9"/>
      <c r="S17" s="9" t="s">
        <v>15</v>
      </c>
      <c r="T17" s="9"/>
    </row>
    <row r="18" spans="1:20">
      <c r="A18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18" s="13" t="str">
        <f>INDEX(地区マスタ[],MATCH(人物マスタ[[#This Row],[地区名（area）]],地区マスタ[地区名（area）],0),MATCH(人物マスタ[[#Headers],[地区コード]],地区マスタ!$2:$2,0))</f>
        <v>02</v>
      </c>
      <c r="C18" s="13" t="str">
        <f>TEXT(COUNTIF($G$3:人物マスタ[[#This Row],[地区名（area）]],人物マスタ[[#This Row],[地区名（area）]]),"000")</f>
        <v>003</v>
      </c>
      <c r="D18" s="13" t="str">
        <f>人物マスタ[[#This Row],[地区コード]]&amp;人物マスタ[[#This Row],[連番]]</f>
        <v>02003</v>
      </c>
      <c r="E18" s="9" t="s">
        <v>275</v>
      </c>
      <c r="F18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18" s="9" t="s">
        <v>17</v>
      </c>
      <c r="H18" s="9" t="s">
        <v>182</v>
      </c>
      <c r="I18" s="9" t="s">
        <v>11</v>
      </c>
      <c r="J18" s="9" t="s">
        <v>179</v>
      </c>
      <c r="K18" s="9" t="s">
        <v>58</v>
      </c>
      <c r="L18" s="9" t="s">
        <v>8</v>
      </c>
      <c r="M18" s="9" t="s">
        <v>73</v>
      </c>
      <c r="N18" s="9" t="s">
        <v>14</v>
      </c>
      <c r="O18" s="9" t="s">
        <v>24</v>
      </c>
      <c r="P18" s="9"/>
      <c r="Q18" s="9" t="s">
        <v>24</v>
      </c>
      <c r="R18" s="9"/>
      <c r="S18" s="9" t="s">
        <v>15</v>
      </c>
      <c r="T18" s="9"/>
    </row>
    <row r="19" spans="1:20" hidden="1">
      <c r="A19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19" s="13" t="str">
        <f>INDEX(地区マスタ[],MATCH(人物マスタ[[#This Row],[地区名（area）]],地区マスタ[地区名（area）],0),MATCH(人物マスタ[[#Headers],[地区コード]],地区マスタ!$2:$2,0))</f>
        <v>01</v>
      </c>
      <c r="C19" s="13" t="str">
        <f>TEXT(COUNTIF($G$3:人物マスタ[[#This Row],[地区名（area）]],人物マスタ[[#This Row],[地区名（area）]]),"000")</f>
        <v>014</v>
      </c>
      <c r="D19" s="13" t="str">
        <f>人物マスタ[[#This Row],[地区コード]]&amp;人物マスタ[[#This Row],[連番]]</f>
        <v>01014</v>
      </c>
      <c r="E19" s="9" t="s">
        <v>275</v>
      </c>
      <c r="F19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19" s="9" t="s">
        <v>18</v>
      </c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 t="s">
        <v>16</v>
      </c>
      <c r="T19" s="9"/>
    </row>
    <row r="20" spans="1:20">
      <c r="A20" s="17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20" s="13" t="str">
        <f>INDEX(地区マスタ[],MATCH(人物マスタ[[#This Row],[地区名（area）]],地区マスタ[地区名（area）],0),MATCH(人物マスタ[[#Headers],[地区コード]],地区マスタ!$2:$2,0))</f>
        <v>02</v>
      </c>
      <c r="C20" s="13" t="str">
        <f>TEXT(COUNTIF($G$3:人物マスタ[[#This Row],[地区名（area）]],人物マスタ[[#This Row],[地区名（area）]]),"000")</f>
        <v>004</v>
      </c>
      <c r="D20" s="13" t="str">
        <f>人物マスタ[[#This Row],[地区コード]]&amp;人物マスタ[[#This Row],[連番]]</f>
        <v>02004</v>
      </c>
      <c r="E20" s="9" t="s">
        <v>275</v>
      </c>
      <c r="F20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青森県三沢市</v>
      </c>
      <c r="G20" s="9" t="s">
        <v>17</v>
      </c>
      <c r="H20" s="9" t="s">
        <v>183</v>
      </c>
      <c r="I20" s="9" t="s">
        <v>34</v>
      </c>
      <c r="J20" s="9" t="s">
        <v>180</v>
      </c>
      <c r="K20" s="9" t="s">
        <v>163</v>
      </c>
      <c r="L20" s="9" t="s">
        <v>28</v>
      </c>
      <c r="M20" s="9" t="s">
        <v>35</v>
      </c>
      <c r="N20" s="9" t="s">
        <v>189</v>
      </c>
      <c r="O20" s="9" t="s">
        <v>24</v>
      </c>
      <c r="P20" s="9"/>
      <c r="Q20" s="9" t="s">
        <v>146</v>
      </c>
      <c r="R20" s="9" t="s">
        <v>164</v>
      </c>
      <c r="S20" s="9" t="s">
        <v>15</v>
      </c>
      <c r="T20" s="9"/>
    </row>
    <row r="21" spans="1:20">
      <c r="A21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21" s="13" t="str">
        <f>INDEX(地区マスタ[],MATCH(人物マスタ[[#This Row],[地区名（area）]],地区マスタ[地区名（area）],0),MATCH(人物マスタ[[#Headers],[地区コード]],地区マスタ!$2:$2,0))</f>
        <v>06</v>
      </c>
      <c r="C21" s="13" t="str">
        <f>TEXT(COUNTIF($G$3:人物マスタ[[#This Row],[地区名（area）]],人物マスタ[[#This Row],[地区名（area）]]),"000")</f>
        <v>001</v>
      </c>
      <c r="D21" s="13" t="str">
        <f>人物マスタ[[#This Row],[地区コード]]&amp;人物マスタ[[#This Row],[連番]]</f>
        <v>06001</v>
      </c>
      <c r="E21" s="9" t="s">
        <v>275</v>
      </c>
      <c r="F21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21" s="9" t="s">
        <v>78</v>
      </c>
      <c r="H21" s="11" t="s">
        <v>183</v>
      </c>
      <c r="I21" s="9" t="s">
        <v>99</v>
      </c>
      <c r="J21" s="9" t="s">
        <v>178</v>
      </c>
      <c r="K21" s="9" t="s">
        <v>100</v>
      </c>
      <c r="L21" s="9" t="s">
        <v>3</v>
      </c>
      <c r="M21" s="9" t="s">
        <v>35</v>
      </c>
      <c r="N21" s="9" t="s">
        <v>189</v>
      </c>
      <c r="O21" s="9" t="s">
        <v>24</v>
      </c>
      <c r="P21" s="9"/>
      <c r="Q21" s="9" t="s">
        <v>24</v>
      </c>
      <c r="R21" s="9"/>
      <c r="S21" s="9" t="s">
        <v>15</v>
      </c>
      <c r="T21" s="9" t="s">
        <v>295</v>
      </c>
    </row>
    <row r="22" spans="1:20">
      <c r="A22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22" s="13" t="str">
        <f>INDEX(地区マスタ[],MATCH(人物マスタ[[#This Row],[地区名（area）]],地区マスタ[地区名（area）],0),MATCH(人物マスタ[[#Headers],[地区コード]],地区マスタ!$2:$2,0))</f>
        <v>03</v>
      </c>
      <c r="C22" s="13" t="str">
        <f>TEXT(COUNTIF($G$3:人物マスタ[[#This Row],[地区名（area）]],人物マスタ[[#This Row],[地区名（area）]]),"000")</f>
        <v>001</v>
      </c>
      <c r="D22" s="13" t="str">
        <f>人物マスタ[[#This Row],[地区コード]]&amp;人物マスタ[[#This Row],[連番]]</f>
        <v>03001</v>
      </c>
      <c r="E22" s="9" t="s">
        <v>275</v>
      </c>
      <c r="F22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22" s="9" t="s">
        <v>196</v>
      </c>
      <c r="H22" s="11" t="s">
        <v>183</v>
      </c>
      <c r="I22" s="9" t="s">
        <v>101</v>
      </c>
      <c r="J22" s="9" t="s">
        <v>178</v>
      </c>
      <c r="K22" s="9" t="s">
        <v>102</v>
      </c>
      <c r="L22" s="9" t="s">
        <v>3</v>
      </c>
      <c r="M22" s="9" t="s">
        <v>35</v>
      </c>
      <c r="N22" s="9" t="s">
        <v>14</v>
      </c>
      <c r="O22" s="9" t="s">
        <v>35</v>
      </c>
      <c r="P22" s="9" t="s">
        <v>103</v>
      </c>
      <c r="Q22" s="9" t="s">
        <v>24</v>
      </c>
      <c r="R22" s="9"/>
      <c r="S22" s="9" t="s">
        <v>15</v>
      </c>
      <c r="T22" s="9" t="s">
        <v>295</v>
      </c>
    </row>
    <row r="23" spans="1:20">
      <c r="A23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23" s="13" t="str">
        <f>INDEX(地区マスタ[],MATCH(人物マスタ[[#This Row],[地区名（area）]],地区マスタ[地区名（area）],0),MATCH(人物マスタ[[#Headers],[地区コード]],地区マスタ!$2:$2,0))</f>
        <v>03</v>
      </c>
      <c r="C23" s="13" t="str">
        <f>TEXT(COUNTIF($G$3:人物マスタ[[#This Row],[地区名（area）]],人物マスタ[[#This Row],[地区名（area）]]),"000")</f>
        <v>002</v>
      </c>
      <c r="D23" s="13" t="str">
        <f>人物マスタ[[#This Row],[地区コード]]&amp;人物マスタ[[#This Row],[連番]]</f>
        <v>03002</v>
      </c>
      <c r="E23" s="9" t="s">
        <v>275</v>
      </c>
      <c r="F23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23" s="9" t="s">
        <v>76</v>
      </c>
      <c r="H23" s="11" t="s">
        <v>183</v>
      </c>
      <c r="I23" s="9" t="s">
        <v>101</v>
      </c>
      <c r="J23" s="9" t="s">
        <v>180</v>
      </c>
      <c r="K23" s="9" t="s">
        <v>169</v>
      </c>
      <c r="L23" s="9" t="s">
        <v>175</v>
      </c>
      <c r="M23" s="9" t="s">
        <v>35</v>
      </c>
      <c r="N23" s="9" t="s">
        <v>14</v>
      </c>
      <c r="O23" s="9" t="s">
        <v>35</v>
      </c>
      <c r="P23" s="9" t="s">
        <v>104</v>
      </c>
      <c r="Q23" s="9" t="s">
        <v>24</v>
      </c>
      <c r="R23" s="9"/>
      <c r="S23" s="9" t="s">
        <v>15</v>
      </c>
      <c r="T23" s="9" t="s">
        <v>295</v>
      </c>
    </row>
    <row r="24" spans="1:20">
      <c r="A24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24" s="13" t="str">
        <f>INDEX(地区マスタ[],MATCH(人物マスタ[[#This Row],[地区名（area）]],地区マスタ[地区名（area）],0),MATCH(人物マスタ[[#Headers],[地区コード]],地区マスタ!$2:$2,0))</f>
        <v>03</v>
      </c>
      <c r="C24" s="13" t="str">
        <f>TEXT(COUNTIF($G$3:人物マスタ[[#This Row],[地区名（area）]],人物マスタ[[#This Row],[地区名（area）]]),"000")</f>
        <v>003</v>
      </c>
      <c r="D24" s="13" t="str">
        <f>人物マスタ[[#This Row],[地区コード]]&amp;人物マスタ[[#This Row],[連番]]</f>
        <v>03003</v>
      </c>
      <c r="E24" s="9" t="s">
        <v>275</v>
      </c>
      <c r="F24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24" s="9" t="s">
        <v>196</v>
      </c>
      <c r="H24" s="11" t="s">
        <v>183</v>
      </c>
      <c r="I24" s="9" t="s">
        <v>101</v>
      </c>
      <c r="J24" s="9" t="s">
        <v>178</v>
      </c>
      <c r="K24" s="9" t="s">
        <v>165</v>
      </c>
      <c r="L24" s="9" t="s">
        <v>11</v>
      </c>
      <c r="M24" s="9" t="s">
        <v>35</v>
      </c>
      <c r="N24" s="9" t="s">
        <v>14</v>
      </c>
      <c r="O24" s="9" t="s">
        <v>24</v>
      </c>
      <c r="P24" s="9"/>
      <c r="Q24" s="9" t="s">
        <v>24</v>
      </c>
      <c r="R24" s="9"/>
      <c r="S24" s="9" t="s">
        <v>15</v>
      </c>
      <c r="T24" s="9" t="s">
        <v>295</v>
      </c>
    </row>
    <row r="25" spans="1:20">
      <c r="A25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25" s="13" t="str">
        <f>INDEX(地区マスタ[],MATCH(人物マスタ[[#This Row],[地区名（area）]],地区マスタ[地区名（area）],0),MATCH(人物マスタ[[#Headers],[地区コード]],地区マスタ!$2:$2,0))</f>
        <v>05</v>
      </c>
      <c r="C25" s="13" t="str">
        <f>TEXT(COUNTIF($G$3:人物マスタ[[#This Row],[地区名（area）]],人物マスタ[[#This Row],[地区名（area）]]),"000")</f>
        <v>001</v>
      </c>
      <c r="D25" s="13" t="str">
        <f>人物マスタ[[#This Row],[地区コード]]&amp;人物マスタ[[#This Row],[連番]]</f>
        <v>05001</v>
      </c>
      <c r="E25" s="9" t="s">
        <v>275</v>
      </c>
      <c r="F25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25" s="9" t="s">
        <v>77</v>
      </c>
      <c r="H25" s="11" t="s">
        <v>183</v>
      </c>
      <c r="I25" s="9" t="s">
        <v>106</v>
      </c>
      <c r="J25" s="9" t="s">
        <v>178</v>
      </c>
      <c r="K25" s="9" t="s">
        <v>107</v>
      </c>
      <c r="L25" s="9" t="s">
        <v>28</v>
      </c>
      <c r="M25" s="9" t="s">
        <v>35</v>
      </c>
      <c r="N25" s="9" t="s">
        <v>189</v>
      </c>
      <c r="O25" s="9" t="s">
        <v>35</v>
      </c>
      <c r="P25" s="9" t="s">
        <v>108</v>
      </c>
      <c r="Q25" s="9" t="s">
        <v>146</v>
      </c>
      <c r="R25" s="9" t="s">
        <v>107</v>
      </c>
      <c r="S25" s="9" t="s">
        <v>15</v>
      </c>
      <c r="T25" s="9" t="s">
        <v>295</v>
      </c>
    </row>
    <row r="26" spans="1:20">
      <c r="A26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26" s="13" t="str">
        <f>INDEX(地区マスタ[],MATCH(人物マスタ[[#This Row],[地区名（area）]],地区マスタ[地区名（area）],0),MATCH(人物マスタ[[#Headers],[地区コード]],地区マスタ!$2:$2,0))</f>
        <v>05</v>
      </c>
      <c r="C26" s="13" t="str">
        <f>TEXT(COUNTIF($G$3:人物マスタ[[#This Row],[地区名（area）]],人物マスタ[[#This Row],[地区名（area）]]),"000")</f>
        <v>002</v>
      </c>
      <c r="D26" s="13" t="str">
        <f>人物マスタ[[#This Row],[地区コード]]&amp;人物マスタ[[#This Row],[連番]]</f>
        <v>05002</v>
      </c>
      <c r="E26" s="9" t="s">
        <v>275</v>
      </c>
      <c r="F26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26" s="9" t="s">
        <v>197</v>
      </c>
      <c r="H26" s="11" t="s">
        <v>185</v>
      </c>
      <c r="I26" s="9" t="s">
        <v>170</v>
      </c>
      <c r="J26" s="9" t="s">
        <v>178</v>
      </c>
      <c r="K26" s="9" t="s">
        <v>105</v>
      </c>
      <c r="L26" s="9" t="s">
        <v>3</v>
      </c>
      <c r="M26" s="9" t="s">
        <v>35</v>
      </c>
      <c r="N26" s="9" t="s">
        <v>189</v>
      </c>
      <c r="O26" s="9" t="s">
        <v>35</v>
      </c>
      <c r="P26" s="9" t="s">
        <v>195</v>
      </c>
      <c r="Q26" s="9" t="s">
        <v>24</v>
      </c>
      <c r="R26" s="9"/>
      <c r="S26" s="9" t="s">
        <v>15</v>
      </c>
      <c r="T26" s="9" t="s">
        <v>295</v>
      </c>
    </row>
    <row r="27" spans="1:20">
      <c r="A27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27" s="13" t="str">
        <f>INDEX(地区マスタ[],MATCH(人物マスタ[[#This Row],[地区名（area）]],地区マスタ[地区名（area）],0),MATCH(人物マスタ[[#Headers],[地区コード]],地区マスタ!$2:$2,0))</f>
        <v>05</v>
      </c>
      <c r="C27" s="13" t="str">
        <f>TEXT(COUNTIF($G$3:人物マスタ[[#This Row],[地区名（area）]],人物マスタ[[#This Row],[地区名（area）]]),"000")</f>
        <v>003</v>
      </c>
      <c r="D27" s="13" t="str">
        <f>人物マスタ[[#This Row],[地区コード]]&amp;人物マスタ[[#This Row],[連番]]</f>
        <v>05003</v>
      </c>
      <c r="E27" s="9" t="s">
        <v>275</v>
      </c>
      <c r="F27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27" s="9" t="s">
        <v>77</v>
      </c>
      <c r="H27" s="11" t="s">
        <v>183</v>
      </c>
      <c r="I27" s="9" t="s">
        <v>101</v>
      </c>
      <c r="J27" s="9" t="s">
        <v>178</v>
      </c>
      <c r="K27" s="9" t="s">
        <v>109</v>
      </c>
      <c r="L27" s="9" t="s">
        <v>28</v>
      </c>
      <c r="M27" s="9" t="s">
        <v>35</v>
      </c>
      <c r="N27" s="9" t="s">
        <v>14</v>
      </c>
      <c r="O27" s="9" t="s">
        <v>35</v>
      </c>
      <c r="P27" s="9" t="s">
        <v>110</v>
      </c>
      <c r="Q27" s="9" t="s">
        <v>146</v>
      </c>
      <c r="R27" s="9" t="s">
        <v>109</v>
      </c>
      <c r="S27" s="9" t="s">
        <v>15</v>
      </c>
      <c r="T27" s="9" t="s">
        <v>295</v>
      </c>
    </row>
    <row r="28" spans="1:20">
      <c r="A28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28" s="13" t="str">
        <f>INDEX(地区マスタ[],MATCH(人物マスタ[[#This Row],[地区名（area）]],地区マスタ[地区名（area）],0),MATCH(人物マスタ[[#Headers],[地区コード]],地区マスタ!$2:$2,0))</f>
        <v>06</v>
      </c>
      <c r="C28" s="13" t="str">
        <f>TEXT(COUNTIF($G$3:人物マスタ[[#This Row],[地区名（area）]],人物マスタ[[#This Row],[地区名（area）]]),"000")</f>
        <v>002</v>
      </c>
      <c r="D28" s="13" t="str">
        <f>人物マスタ[[#This Row],[地区コード]]&amp;人物マスタ[[#This Row],[連番]]</f>
        <v>06002</v>
      </c>
      <c r="E28" s="9" t="s">
        <v>275</v>
      </c>
      <c r="F28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28" s="9" t="s">
        <v>198</v>
      </c>
      <c r="H28" s="11" t="s">
        <v>183</v>
      </c>
      <c r="I28" s="9" t="s">
        <v>171</v>
      </c>
      <c r="J28" s="9" t="s">
        <v>178</v>
      </c>
      <c r="K28" s="9" t="s">
        <v>111</v>
      </c>
      <c r="L28" s="9" t="s">
        <v>28</v>
      </c>
      <c r="M28" s="9" t="s">
        <v>35</v>
      </c>
      <c r="N28" s="9" t="s">
        <v>188</v>
      </c>
      <c r="O28" s="9" t="s">
        <v>24</v>
      </c>
      <c r="P28" s="9"/>
      <c r="Q28" s="9" t="s">
        <v>146</v>
      </c>
      <c r="R28" s="9" t="s">
        <v>111</v>
      </c>
      <c r="S28" s="9" t="s">
        <v>15</v>
      </c>
      <c r="T28" s="9" t="s">
        <v>295</v>
      </c>
    </row>
    <row r="29" spans="1:20">
      <c r="A29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29" s="13" t="str">
        <f>INDEX(地区マスタ[],MATCH(人物マスタ[[#This Row],[地区名（area）]],地区マスタ[地区名（area）],0),MATCH(人物マスタ[[#Headers],[地区コード]],地区マスタ!$2:$2,0))</f>
        <v>06</v>
      </c>
      <c r="C29" s="13" t="str">
        <f>TEXT(COUNTIF($G$3:人物マスタ[[#This Row],[地区名（area）]],人物マスタ[[#This Row],[地区名（area）]]),"000")</f>
        <v>003</v>
      </c>
      <c r="D29" s="13" t="str">
        <f>人物マスタ[[#This Row],[地区コード]]&amp;人物マスタ[[#This Row],[連番]]</f>
        <v>06003</v>
      </c>
      <c r="E29" s="9" t="s">
        <v>275</v>
      </c>
      <c r="F29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29" s="9" t="s">
        <v>78</v>
      </c>
      <c r="H29" s="11" t="s">
        <v>183</v>
      </c>
      <c r="I29" s="9" t="s">
        <v>101</v>
      </c>
      <c r="J29" s="9" t="s">
        <v>178</v>
      </c>
      <c r="K29" s="9" t="s">
        <v>112</v>
      </c>
      <c r="L29" s="9" t="s">
        <v>3</v>
      </c>
      <c r="M29" s="9" t="s">
        <v>35</v>
      </c>
      <c r="N29" s="9" t="s">
        <v>14</v>
      </c>
      <c r="O29" s="9" t="s">
        <v>24</v>
      </c>
      <c r="P29" s="9"/>
      <c r="Q29" s="9" t="s">
        <v>35</v>
      </c>
      <c r="R29" s="9" t="s">
        <v>113</v>
      </c>
      <c r="S29" s="9" t="s">
        <v>15</v>
      </c>
      <c r="T29" s="9" t="s">
        <v>295</v>
      </c>
    </row>
    <row r="30" spans="1:20">
      <c r="A30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30" s="13" t="str">
        <f>INDEX(地区マスタ[],MATCH(人物マスタ[[#This Row],[地区名（area）]],地区マスタ[地区名（area）],0),MATCH(人物マスタ[[#Headers],[地区コード]],地区マスタ!$2:$2,0))</f>
        <v>05</v>
      </c>
      <c r="C30" s="13" t="str">
        <f>TEXT(COUNTIF($G$3:人物マスタ[[#This Row],[地区名（area）]],人物マスタ[[#This Row],[地区名（area）]]),"000")</f>
        <v>004</v>
      </c>
      <c r="D30" s="13" t="str">
        <f>人物マスタ[[#This Row],[地区コード]]&amp;人物マスタ[[#This Row],[連番]]</f>
        <v>05004</v>
      </c>
      <c r="E30" s="9" t="s">
        <v>275</v>
      </c>
      <c r="F30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30" s="9" t="s">
        <v>197</v>
      </c>
      <c r="H30" s="11" t="s">
        <v>183</v>
      </c>
      <c r="I30" s="9" t="s">
        <v>101</v>
      </c>
      <c r="J30" s="9" t="s">
        <v>178</v>
      </c>
      <c r="K30" s="9" t="s">
        <v>114</v>
      </c>
      <c r="L30" s="9" t="s">
        <v>28</v>
      </c>
      <c r="M30" s="9" t="s">
        <v>35</v>
      </c>
      <c r="N30" s="9" t="s">
        <v>14</v>
      </c>
      <c r="O30" s="9" t="s">
        <v>24</v>
      </c>
      <c r="P30" s="9"/>
      <c r="Q30" s="9" t="s">
        <v>146</v>
      </c>
      <c r="R30" s="9" t="s">
        <v>114</v>
      </c>
      <c r="S30" s="9" t="s">
        <v>15</v>
      </c>
      <c r="T30" s="9" t="s">
        <v>295</v>
      </c>
    </row>
    <row r="31" spans="1:20">
      <c r="A31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31" s="13" t="str">
        <f>INDEX(地区マスタ[],MATCH(人物マスタ[[#This Row],[地区名（area）]],地区マスタ[地区名（area）],0),MATCH(人物マスタ[[#Headers],[地区コード]],地区マスタ!$2:$2,0))</f>
        <v>05</v>
      </c>
      <c r="C31" s="13" t="str">
        <f>TEXT(COUNTIF($G$3:人物マスタ[[#This Row],[地区名（area）]],人物マスタ[[#This Row],[地区名（area）]]),"000")</f>
        <v>005</v>
      </c>
      <c r="D31" s="13" t="str">
        <f>人物マスタ[[#This Row],[地区コード]]&amp;人物マスタ[[#This Row],[連番]]</f>
        <v>05005</v>
      </c>
      <c r="E31" s="9" t="s">
        <v>275</v>
      </c>
      <c r="F31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31" s="9" t="s">
        <v>77</v>
      </c>
      <c r="H31" s="11" t="s">
        <v>185</v>
      </c>
      <c r="I31" s="9" t="s">
        <v>172</v>
      </c>
      <c r="J31" s="9" t="s">
        <v>178</v>
      </c>
      <c r="K31" s="9" t="s">
        <v>109</v>
      </c>
      <c r="L31" s="9" t="s">
        <v>28</v>
      </c>
      <c r="M31" s="9" t="s">
        <v>35</v>
      </c>
      <c r="N31" s="9" t="s">
        <v>188</v>
      </c>
      <c r="O31" s="9" t="s">
        <v>35</v>
      </c>
      <c r="P31" s="9" t="s">
        <v>115</v>
      </c>
      <c r="Q31" s="9" t="s">
        <v>146</v>
      </c>
      <c r="R31" s="9" t="s">
        <v>109</v>
      </c>
      <c r="S31" s="9" t="s">
        <v>15</v>
      </c>
      <c r="T31" s="9" t="s">
        <v>295</v>
      </c>
    </row>
    <row r="32" spans="1:20">
      <c r="A32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32" s="13" t="str">
        <f>INDEX(地区マスタ[],MATCH(人物マスタ[[#This Row],[地区名（area）]],地区マスタ[地区名（area）],0),MATCH(人物マスタ[[#Headers],[地区コード]],地区マスタ!$2:$2,0))</f>
        <v>04</v>
      </c>
      <c r="C32" s="13" t="str">
        <f>TEXT(COUNTIF($G$3:人物マスタ[[#This Row],[地区名（area）]],人物マスタ[[#This Row],[地区名（area）]]),"000")</f>
        <v>001</v>
      </c>
      <c r="D32" s="13" t="str">
        <f>人物マスタ[[#This Row],[地区コード]]&amp;人物マスタ[[#This Row],[連番]]</f>
        <v>04001</v>
      </c>
      <c r="E32" s="9" t="s">
        <v>275</v>
      </c>
      <c r="F32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32" s="9" t="s">
        <v>199</v>
      </c>
      <c r="H32" s="11" t="s">
        <v>183</v>
      </c>
      <c r="I32" s="9" t="s">
        <v>23</v>
      </c>
      <c r="J32" s="9" t="s">
        <v>178</v>
      </c>
      <c r="K32" s="9" t="s">
        <v>305</v>
      </c>
      <c r="L32" s="9" t="s">
        <v>3</v>
      </c>
      <c r="M32" s="9" t="s">
        <v>35</v>
      </c>
      <c r="N32" s="9" t="s">
        <v>14</v>
      </c>
      <c r="O32" s="9" t="s">
        <v>35</v>
      </c>
      <c r="P32" s="9" t="s">
        <v>116</v>
      </c>
      <c r="Q32" s="9" t="s">
        <v>35</v>
      </c>
      <c r="R32" s="9" t="s">
        <v>117</v>
      </c>
      <c r="S32" s="9" t="s">
        <v>15</v>
      </c>
      <c r="T32" s="9" t="s">
        <v>295</v>
      </c>
    </row>
    <row r="33" spans="1:20">
      <c r="A33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33" s="13" t="str">
        <f>INDEX(地区マスタ[],MATCH(人物マスタ[[#This Row],[地区名（area）]],地区マスタ[地区名（area）],0),MATCH(人物マスタ[[#Headers],[地区コード]],地区マスタ!$2:$2,0))</f>
        <v>03</v>
      </c>
      <c r="C33" s="13" t="str">
        <f>TEXT(COUNTIF($G$3:人物マスタ[[#This Row],[地区名（area）]],人物マスタ[[#This Row],[地区名（area）]]),"000")</f>
        <v>004</v>
      </c>
      <c r="D33" s="13" t="str">
        <f>人物マスタ[[#This Row],[地区コード]]&amp;人物マスタ[[#This Row],[連番]]</f>
        <v>03004</v>
      </c>
      <c r="E33" s="9" t="s">
        <v>275</v>
      </c>
      <c r="F33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33" s="9" t="s">
        <v>196</v>
      </c>
      <c r="H33" s="11" t="s">
        <v>183</v>
      </c>
      <c r="I33" s="9" t="s">
        <v>118</v>
      </c>
      <c r="J33" s="9" t="s">
        <v>180</v>
      </c>
      <c r="K33" s="9" t="s">
        <v>169</v>
      </c>
      <c r="L33" s="9" t="s">
        <v>175</v>
      </c>
      <c r="M33" s="9" t="s">
        <v>24</v>
      </c>
      <c r="N33" s="9" t="s">
        <v>193</v>
      </c>
      <c r="O33" s="9" t="s">
        <v>24</v>
      </c>
      <c r="P33" s="9"/>
      <c r="Q33" s="9" t="s">
        <v>24</v>
      </c>
      <c r="R33" s="9"/>
      <c r="S33" s="9" t="s">
        <v>15</v>
      </c>
      <c r="T33" s="9" t="s">
        <v>295</v>
      </c>
    </row>
    <row r="34" spans="1:20">
      <c r="A34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34" s="13" t="str">
        <f>INDEX(地区マスタ[],MATCH(人物マスタ[[#This Row],[地区名（area）]],地区マスタ[地区名（area）],0),MATCH(人物マスタ[[#Headers],[地区コード]],地区マスタ!$2:$2,0))</f>
        <v>03</v>
      </c>
      <c r="C34" s="13" t="str">
        <f>TEXT(COUNTIF($G$3:人物マスタ[[#This Row],[地区名（area）]],人物マスタ[[#This Row],[地区名（area）]]),"000")</f>
        <v>005</v>
      </c>
      <c r="D34" s="13" t="str">
        <f>人物マスタ[[#This Row],[地区コード]]&amp;人物マスタ[[#This Row],[連番]]</f>
        <v>03005</v>
      </c>
      <c r="E34" s="9" t="s">
        <v>275</v>
      </c>
      <c r="F34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34" s="9" t="s">
        <v>76</v>
      </c>
      <c r="H34" s="11" t="s">
        <v>183</v>
      </c>
      <c r="I34" s="9" t="s">
        <v>118</v>
      </c>
      <c r="J34" s="9" t="s">
        <v>178</v>
      </c>
      <c r="K34" s="9" t="s">
        <v>119</v>
      </c>
      <c r="L34" s="9" t="s">
        <v>3</v>
      </c>
      <c r="M34" s="9" t="s">
        <v>24</v>
      </c>
      <c r="N34" s="9" t="s">
        <v>193</v>
      </c>
      <c r="O34" s="9" t="s">
        <v>24</v>
      </c>
      <c r="P34" s="9"/>
      <c r="Q34" s="9" t="s">
        <v>24</v>
      </c>
      <c r="R34" s="9"/>
      <c r="S34" s="9" t="s">
        <v>15</v>
      </c>
      <c r="T34" s="9" t="s">
        <v>295</v>
      </c>
    </row>
    <row r="35" spans="1:20">
      <c r="A35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35" s="13" t="str">
        <f>INDEX(地区マスタ[],MATCH(人物マスタ[[#This Row],[地区名（area）]],地区マスタ[地区名（area）],0),MATCH(人物マスタ[[#Headers],[地区コード]],地区マスタ!$2:$2,0))</f>
        <v>03</v>
      </c>
      <c r="C35" s="13" t="str">
        <f>TEXT(COUNTIF($G$3:人物マスタ[[#This Row],[地区名（area）]],人物マスタ[[#This Row],[地区名（area）]]),"000")</f>
        <v>006</v>
      </c>
      <c r="D35" s="13" t="str">
        <f>人物マスタ[[#This Row],[地区コード]]&amp;人物マスタ[[#This Row],[連番]]</f>
        <v>03006</v>
      </c>
      <c r="E35" s="9" t="s">
        <v>275</v>
      </c>
      <c r="F35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35" s="9" t="s">
        <v>76</v>
      </c>
      <c r="H35" s="11" t="s">
        <v>183</v>
      </c>
      <c r="I35" s="9" t="s">
        <v>23</v>
      </c>
      <c r="J35" s="9" t="s">
        <v>178</v>
      </c>
      <c r="K35" s="9" t="s">
        <v>306</v>
      </c>
      <c r="L35" s="9" t="s">
        <v>3</v>
      </c>
      <c r="M35" s="9" t="s">
        <v>35</v>
      </c>
      <c r="N35" s="9" t="s">
        <v>188</v>
      </c>
      <c r="O35" s="9" t="s">
        <v>24</v>
      </c>
      <c r="P35" s="9"/>
      <c r="Q35" s="9" t="s">
        <v>24</v>
      </c>
      <c r="R35" s="9"/>
      <c r="S35" s="9" t="s">
        <v>15</v>
      </c>
      <c r="T35" s="9" t="s">
        <v>295</v>
      </c>
    </row>
    <row r="36" spans="1:20">
      <c r="A36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36" s="13" t="str">
        <f>INDEX(地区マスタ[],MATCH(人物マスタ[[#This Row],[地区名（area）]],地区マスタ[地区名（area）],0),MATCH(人物マスタ[[#Headers],[地区コード]],地区マスタ!$2:$2,0))</f>
        <v>06</v>
      </c>
      <c r="C36" s="13" t="str">
        <f>TEXT(COUNTIF($G$3:人物マスタ[[#This Row],[地区名（area）]],人物マスタ[[#This Row],[地区名（area）]]),"000")</f>
        <v>004</v>
      </c>
      <c r="D36" s="13" t="str">
        <f>人物マスタ[[#This Row],[地区コード]]&amp;人物マスタ[[#This Row],[連番]]</f>
        <v>06004</v>
      </c>
      <c r="E36" s="9" t="s">
        <v>275</v>
      </c>
      <c r="F36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36" s="9" t="s">
        <v>198</v>
      </c>
      <c r="H36" s="11" t="s">
        <v>183</v>
      </c>
      <c r="I36" s="9" t="s">
        <v>120</v>
      </c>
      <c r="J36" s="9" t="s">
        <v>178</v>
      </c>
      <c r="K36" s="9" t="s">
        <v>121</v>
      </c>
      <c r="L36" s="9" t="s">
        <v>3</v>
      </c>
      <c r="M36" s="9" t="s">
        <v>35</v>
      </c>
      <c r="N36" s="9" t="s">
        <v>14</v>
      </c>
      <c r="O36" s="9" t="s">
        <v>24</v>
      </c>
      <c r="P36" s="9"/>
      <c r="Q36" s="9" t="s">
        <v>24</v>
      </c>
      <c r="R36" s="9"/>
      <c r="S36" s="9" t="s">
        <v>15</v>
      </c>
      <c r="T36" s="9" t="s">
        <v>295</v>
      </c>
    </row>
    <row r="37" spans="1:20">
      <c r="A37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37" s="13" t="str">
        <f>INDEX(地区マスタ[],MATCH(人物マスタ[[#This Row],[地区名（area）]],地区マスタ[地区名（area）],0),MATCH(人物マスタ[[#Headers],[地区コード]],地区マスタ!$2:$2,0))</f>
        <v>05</v>
      </c>
      <c r="C37" s="13" t="str">
        <f>TEXT(COUNTIF($G$3:人物マスタ[[#This Row],[地区名（area）]],人物マスタ[[#This Row],[地区名（area）]]),"000")</f>
        <v>006</v>
      </c>
      <c r="D37" s="13" t="str">
        <f>人物マスタ[[#This Row],[地区コード]]&amp;人物マスタ[[#This Row],[連番]]</f>
        <v>05006</v>
      </c>
      <c r="E37" s="9" t="s">
        <v>275</v>
      </c>
      <c r="F37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37" s="9" t="s">
        <v>197</v>
      </c>
      <c r="H37" s="11" t="s">
        <v>183</v>
      </c>
      <c r="I37" s="9" t="s">
        <v>23</v>
      </c>
      <c r="J37" s="9" t="s">
        <v>180</v>
      </c>
      <c r="K37" s="9" t="s">
        <v>169</v>
      </c>
      <c r="L37" s="9" t="s">
        <v>175</v>
      </c>
      <c r="M37" s="9" t="s">
        <v>35</v>
      </c>
      <c r="N37" s="9" t="s">
        <v>14</v>
      </c>
      <c r="O37" s="9" t="s">
        <v>24</v>
      </c>
      <c r="P37" s="12"/>
      <c r="Q37" s="9" t="s">
        <v>24</v>
      </c>
      <c r="R37" s="9"/>
      <c r="S37" s="9" t="s">
        <v>15</v>
      </c>
      <c r="T37" s="9" t="s">
        <v>295</v>
      </c>
    </row>
    <row r="38" spans="1:20">
      <c r="A38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38" s="13" t="str">
        <f>INDEX(地区マスタ[],MATCH(人物マスタ[[#This Row],[地区名（area）]],地区マスタ[地区名（area）],0),MATCH(人物マスタ[[#Headers],[地区コード]],地区マスタ!$2:$2,0))</f>
        <v>04</v>
      </c>
      <c r="C38" s="13" t="str">
        <f>TEXT(COUNTIF($G$3:人物マスタ[[#This Row],[地区名（area）]],人物マスタ[[#This Row],[地区名（area）]]),"000")</f>
        <v>002</v>
      </c>
      <c r="D38" s="13" t="str">
        <f>人物マスタ[[#This Row],[地区コード]]&amp;人物マスタ[[#This Row],[連番]]</f>
        <v>04002</v>
      </c>
      <c r="E38" s="9" t="s">
        <v>275</v>
      </c>
      <c r="F38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38" s="9" t="s">
        <v>199</v>
      </c>
      <c r="H38" s="11" t="s">
        <v>183</v>
      </c>
      <c r="I38" s="9" t="s">
        <v>23</v>
      </c>
      <c r="J38" s="9" t="s">
        <v>178</v>
      </c>
      <c r="K38" s="9" t="s">
        <v>299</v>
      </c>
      <c r="L38" s="9" t="s">
        <v>8</v>
      </c>
      <c r="M38" s="9" t="s">
        <v>35</v>
      </c>
      <c r="N38" s="9" t="s">
        <v>14</v>
      </c>
      <c r="O38" s="9" t="s">
        <v>35</v>
      </c>
      <c r="P38" s="9" t="s">
        <v>166</v>
      </c>
      <c r="Q38" s="9" t="s">
        <v>35</v>
      </c>
      <c r="R38" s="9" t="s">
        <v>117</v>
      </c>
      <c r="S38" s="9" t="s">
        <v>15</v>
      </c>
      <c r="T38" s="9" t="s">
        <v>295</v>
      </c>
    </row>
    <row r="39" spans="1:20">
      <c r="A39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39" s="13" t="str">
        <f>INDEX(地区マスタ[],MATCH(人物マスタ[[#This Row],[地区名（area）]],地区マスタ[地区名（area）],0),MATCH(人物マスタ[[#Headers],[地区コード]],地区マスタ!$2:$2,0))</f>
        <v>06</v>
      </c>
      <c r="C39" s="13" t="str">
        <f>TEXT(COUNTIF($G$3:人物マスタ[[#This Row],[地区名（area）]],人物マスタ[[#This Row],[地区名（area）]]),"000")</f>
        <v>005</v>
      </c>
      <c r="D39" s="13" t="str">
        <f>人物マスタ[[#This Row],[地区コード]]&amp;人物マスタ[[#This Row],[連番]]</f>
        <v>06005</v>
      </c>
      <c r="E39" s="9" t="s">
        <v>275</v>
      </c>
      <c r="F39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39" s="9" t="s">
        <v>198</v>
      </c>
      <c r="H39" s="11" t="s">
        <v>183</v>
      </c>
      <c r="I39" s="9" t="s">
        <v>122</v>
      </c>
      <c r="J39" s="9" t="s">
        <v>178</v>
      </c>
      <c r="K39" s="9" t="s">
        <v>122</v>
      </c>
      <c r="L39" s="9" t="s">
        <v>3</v>
      </c>
      <c r="M39" s="9" t="s">
        <v>35</v>
      </c>
      <c r="N39" s="9" t="s">
        <v>188</v>
      </c>
      <c r="O39" s="9" t="s">
        <v>24</v>
      </c>
      <c r="P39" s="12"/>
      <c r="Q39" s="9" t="s">
        <v>24</v>
      </c>
      <c r="R39" s="9"/>
      <c r="S39" s="9" t="s">
        <v>15</v>
      </c>
      <c r="T39" s="9" t="s">
        <v>295</v>
      </c>
    </row>
    <row r="40" spans="1:20">
      <c r="A40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40" s="13" t="str">
        <f>INDEX(地区マスタ[],MATCH(人物マスタ[[#This Row],[地区名（area）]],地区マスタ[地区名（area）],0),MATCH(人物マスタ[[#Headers],[地区コード]],地区マスタ!$2:$2,0))</f>
        <v>05</v>
      </c>
      <c r="C40" s="13" t="str">
        <f>TEXT(COUNTIF($G$3:人物マスタ[[#This Row],[地区名（area）]],人物マスタ[[#This Row],[地区名（area）]]),"000")</f>
        <v>007</v>
      </c>
      <c r="D40" s="13" t="str">
        <f>人物マスタ[[#This Row],[地区コード]]&amp;人物マスタ[[#This Row],[連番]]</f>
        <v>05007</v>
      </c>
      <c r="E40" s="9" t="s">
        <v>275</v>
      </c>
      <c r="F40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40" s="9" t="s">
        <v>197</v>
      </c>
      <c r="H40" s="11" t="s">
        <v>185</v>
      </c>
      <c r="I40" s="9" t="s">
        <v>123</v>
      </c>
      <c r="J40" s="9" t="s">
        <v>178</v>
      </c>
      <c r="K40" s="9" t="s">
        <v>71</v>
      </c>
      <c r="L40" s="9" t="s">
        <v>28</v>
      </c>
      <c r="M40" s="9" t="s">
        <v>35</v>
      </c>
      <c r="N40" s="9" t="s">
        <v>188</v>
      </c>
      <c r="O40" s="9" t="s">
        <v>35</v>
      </c>
      <c r="P40" s="9" t="s">
        <v>299</v>
      </c>
      <c r="Q40" s="9" t="s">
        <v>35</v>
      </c>
      <c r="R40" s="9" t="s">
        <v>71</v>
      </c>
      <c r="S40" s="9" t="s">
        <v>15</v>
      </c>
      <c r="T40" s="9" t="s">
        <v>295</v>
      </c>
    </row>
    <row r="41" spans="1:20">
      <c r="A41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41" s="13" t="str">
        <f>INDEX(地区マスタ[],MATCH(人物マスタ[[#This Row],[地区名（area）]],地区マスタ[地区名（area）],0),MATCH(人物マスタ[[#Headers],[地区コード]],地区マスタ!$2:$2,0))</f>
        <v>05</v>
      </c>
      <c r="C41" s="13" t="str">
        <f>TEXT(COUNTIF($G$3:人物マスタ[[#This Row],[地区名（area）]],人物マスタ[[#This Row],[地区名（area）]]),"000")</f>
        <v>008</v>
      </c>
      <c r="D41" s="13" t="str">
        <f>人物マスタ[[#This Row],[地区コード]]&amp;人物マスタ[[#This Row],[連番]]</f>
        <v>05008</v>
      </c>
      <c r="E41" s="9" t="s">
        <v>275</v>
      </c>
      <c r="F41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41" s="9" t="s">
        <v>77</v>
      </c>
      <c r="H41" s="11" t="s">
        <v>185</v>
      </c>
      <c r="I41" s="9" t="s">
        <v>173</v>
      </c>
      <c r="J41" s="9" t="s">
        <v>178</v>
      </c>
      <c r="K41" s="9" t="s">
        <v>124</v>
      </c>
      <c r="L41" s="9" t="s">
        <v>28</v>
      </c>
      <c r="M41" s="9" t="s">
        <v>35</v>
      </c>
      <c r="N41" s="9" t="s">
        <v>188</v>
      </c>
      <c r="O41" s="9" t="s">
        <v>24</v>
      </c>
      <c r="P41" s="9"/>
      <c r="Q41" s="9" t="s">
        <v>146</v>
      </c>
      <c r="R41" s="9" t="s">
        <v>124</v>
      </c>
      <c r="S41" s="9" t="s">
        <v>15</v>
      </c>
      <c r="T41" s="9" t="s">
        <v>295</v>
      </c>
    </row>
    <row r="42" spans="1:20">
      <c r="A42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42" s="13" t="str">
        <f>INDEX(地区マスタ[],MATCH(人物マスタ[[#This Row],[地区名（area）]],地区マスタ[地区名（area）],0),MATCH(人物マスタ[[#Headers],[地区コード]],地区マスタ!$2:$2,0))</f>
        <v>04</v>
      </c>
      <c r="C42" s="13" t="str">
        <f>TEXT(COUNTIF($G$3:人物マスタ[[#This Row],[地区名（area）]],人物マスタ[[#This Row],[地区名（area）]]),"000")</f>
        <v>003</v>
      </c>
      <c r="D42" s="13" t="str">
        <f>人物マスタ[[#This Row],[地区コード]]&amp;人物マスタ[[#This Row],[連番]]</f>
        <v>04003</v>
      </c>
      <c r="E42" s="9" t="s">
        <v>275</v>
      </c>
      <c r="F42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42" s="9" t="s">
        <v>199</v>
      </c>
      <c r="H42" s="11" t="s">
        <v>183</v>
      </c>
      <c r="I42" s="9" t="s">
        <v>125</v>
      </c>
      <c r="J42" s="9" t="s">
        <v>178</v>
      </c>
      <c r="K42" s="9" t="s">
        <v>126</v>
      </c>
      <c r="L42" s="9" t="s">
        <v>3</v>
      </c>
      <c r="M42" s="9" t="s">
        <v>35</v>
      </c>
      <c r="N42" s="9" t="s">
        <v>188</v>
      </c>
      <c r="O42" s="9" t="s">
        <v>24</v>
      </c>
      <c r="P42" s="9"/>
      <c r="Q42" s="9" t="s">
        <v>24</v>
      </c>
      <c r="R42" s="9"/>
      <c r="S42" s="9" t="s">
        <v>15</v>
      </c>
      <c r="T42" s="9" t="s">
        <v>295</v>
      </c>
    </row>
    <row r="43" spans="1:20">
      <c r="A43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43" s="13" t="str">
        <f>INDEX(地区マスタ[],MATCH(人物マスタ[[#This Row],[地区名（area）]],地区マスタ[地区名（area）],0),MATCH(人物マスタ[[#Headers],[地区コード]],地区マスタ!$2:$2,0))</f>
        <v>03</v>
      </c>
      <c r="C43" s="13" t="str">
        <f>TEXT(COUNTIF($G$3:人物マスタ[[#This Row],[地区名（area）]],人物マスタ[[#This Row],[地区名（area）]]),"000")</f>
        <v>007</v>
      </c>
      <c r="D43" s="13" t="str">
        <f>人物マスタ[[#This Row],[地区コード]]&amp;人物マスタ[[#This Row],[連番]]</f>
        <v>03007</v>
      </c>
      <c r="E43" s="9" t="s">
        <v>275</v>
      </c>
      <c r="F43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43" s="9" t="s">
        <v>196</v>
      </c>
      <c r="H43" s="11" t="s">
        <v>183</v>
      </c>
      <c r="I43" s="9" t="s">
        <v>127</v>
      </c>
      <c r="J43" s="9" t="s">
        <v>178</v>
      </c>
      <c r="K43" s="9" t="s">
        <v>11</v>
      </c>
      <c r="L43" s="9" t="s">
        <v>11</v>
      </c>
      <c r="M43" s="9" t="s">
        <v>35</v>
      </c>
      <c r="N43" s="9" t="s">
        <v>188</v>
      </c>
      <c r="O43" s="9" t="s">
        <v>35</v>
      </c>
      <c r="P43" s="9" t="s">
        <v>130</v>
      </c>
      <c r="Q43" s="9" t="s">
        <v>24</v>
      </c>
      <c r="R43" s="9"/>
      <c r="S43" s="9" t="s">
        <v>15</v>
      </c>
      <c r="T43" s="9" t="s">
        <v>295</v>
      </c>
    </row>
    <row r="44" spans="1:20">
      <c r="A44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44" s="13" t="str">
        <f>INDEX(地区マスタ[],MATCH(人物マスタ[[#This Row],[地区名（area）]],地区マスタ[地区名（area）],0),MATCH(人物マスタ[[#Headers],[地区コード]],地区マスタ!$2:$2,0))</f>
        <v>03</v>
      </c>
      <c r="C44" s="13" t="str">
        <f>TEXT(COUNTIF($G$3:人物マスタ[[#This Row],[地区名（area）]],人物マスタ[[#This Row],[地区名（area）]]),"000")</f>
        <v>008</v>
      </c>
      <c r="D44" s="13" t="str">
        <f>人物マスタ[[#This Row],[地区コード]]&amp;人物マスタ[[#This Row],[連番]]</f>
        <v>03008</v>
      </c>
      <c r="E44" s="9" t="s">
        <v>275</v>
      </c>
      <c r="F44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44" s="9" t="s">
        <v>76</v>
      </c>
      <c r="H44" s="11" t="s">
        <v>183</v>
      </c>
      <c r="I44" s="9" t="s">
        <v>127</v>
      </c>
      <c r="J44" s="9" t="s">
        <v>178</v>
      </c>
      <c r="K44" s="9" t="s">
        <v>11</v>
      </c>
      <c r="L44" s="9" t="s">
        <v>11</v>
      </c>
      <c r="M44" s="9" t="s">
        <v>35</v>
      </c>
      <c r="N44" s="9" t="s">
        <v>188</v>
      </c>
      <c r="O44" s="9" t="s">
        <v>24</v>
      </c>
      <c r="P44" s="9"/>
      <c r="Q44" s="9" t="s">
        <v>24</v>
      </c>
      <c r="R44" s="9"/>
      <c r="S44" s="9" t="s">
        <v>15</v>
      </c>
      <c r="T44" s="9" t="s">
        <v>295</v>
      </c>
    </row>
    <row r="45" spans="1:20">
      <c r="A45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45" s="13" t="str">
        <f>INDEX(地区マスタ[],MATCH(人物マスタ[[#This Row],[地区名（area）]],地区マスタ[地区名（area）],0),MATCH(人物マスタ[[#Headers],[地区コード]],地区マスタ!$2:$2,0))</f>
        <v>03</v>
      </c>
      <c r="C45" s="13" t="str">
        <f>TEXT(COUNTIF($G$3:人物マスタ[[#This Row],[地区名（area）]],人物マスタ[[#This Row],[地区名（area）]]),"000")</f>
        <v>009</v>
      </c>
      <c r="D45" s="13" t="str">
        <f>人物マスタ[[#This Row],[地区コード]]&amp;人物マスタ[[#This Row],[連番]]</f>
        <v>03009</v>
      </c>
      <c r="E45" s="9" t="s">
        <v>275</v>
      </c>
      <c r="F45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45" s="9" t="s">
        <v>76</v>
      </c>
      <c r="H45" s="11" t="s">
        <v>183</v>
      </c>
      <c r="I45" s="9" t="s">
        <v>23</v>
      </c>
      <c r="J45" s="9" t="s">
        <v>178</v>
      </c>
      <c r="K45" s="9" t="s">
        <v>128</v>
      </c>
      <c r="L45" s="9" t="s">
        <v>3</v>
      </c>
      <c r="M45" s="9" t="s">
        <v>35</v>
      </c>
      <c r="N45" s="9" t="s">
        <v>14</v>
      </c>
      <c r="O45" s="9" t="s">
        <v>24</v>
      </c>
      <c r="P45" s="9"/>
      <c r="Q45" s="9" t="s">
        <v>24</v>
      </c>
      <c r="R45" s="9"/>
      <c r="S45" s="9" t="s">
        <v>15</v>
      </c>
      <c r="T45" s="9" t="s">
        <v>295</v>
      </c>
    </row>
    <row r="46" spans="1:20">
      <c r="A46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46" s="13" t="str">
        <f>INDEX(地区マスタ[],MATCH(人物マスタ[[#This Row],[地区名（area）]],地区マスタ[地区名（area）],0),MATCH(人物マスタ[[#Headers],[地区コード]],地区マスタ!$2:$2,0))</f>
        <v>06</v>
      </c>
      <c r="C46" s="13" t="str">
        <f>TEXT(COUNTIF($G$3:人物マスタ[[#This Row],[地区名（area）]],人物マスタ[[#This Row],[地区名（area）]]),"000")</f>
        <v>006</v>
      </c>
      <c r="D46" s="13" t="str">
        <f>人物マスタ[[#This Row],[地区コード]]&amp;人物マスタ[[#This Row],[連番]]</f>
        <v>06006</v>
      </c>
      <c r="E46" s="9" t="s">
        <v>275</v>
      </c>
      <c r="F46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46" s="9" t="s">
        <v>198</v>
      </c>
      <c r="H46" s="11" t="s">
        <v>183</v>
      </c>
      <c r="I46" s="9" t="s">
        <v>23</v>
      </c>
      <c r="J46" s="9" t="s">
        <v>178</v>
      </c>
      <c r="K46" s="9" t="s">
        <v>129</v>
      </c>
      <c r="L46" s="9" t="s">
        <v>3</v>
      </c>
      <c r="M46" s="9" t="s">
        <v>35</v>
      </c>
      <c r="N46" s="9" t="s">
        <v>14</v>
      </c>
      <c r="O46" s="9" t="s">
        <v>24</v>
      </c>
      <c r="P46" s="9"/>
      <c r="Q46" s="9" t="s">
        <v>24</v>
      </c>
      <c r="R46" s="9"/>
      <c r="S46" s="9" t="s">
        <v>15</v>
      </c>
      <c r="T46" s="9" t="s">
        <v>295</v>
      </c>
    </row>
    <row r="47" spans="1:20">
      <c r="A47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47" s="13" t="str">
        <f>INDEX(地区マスタ[],MATCH(人物マスタ[[#This Row],[地区名（area）]],地区マスタ[地区名（area）],0),MATCH(人物マスタ[[#Headers],[地区コード]],地区マスタ!$2:$2,0))</f>
        <v>05</v>
      </c>
      <c r="C47" s="13" t="str">
        <f>TEXT(COUNTIF($G$3:人物マスタ[[#This Row],[地区名（area）]],人物マスタ[[#This Row],[地区名（area）]]),"000")</f>
        <v>009</v>
      </c>
      <c r="D47" s="13" t="str">
        <f>人物マスタ[[#This Row],[地区コード]]&amp;人物マスタ[[#This Row],[連番]]</f>
        <v>05009</v>
      </c>
      <c r="E47" s="9" t="s">
        <v>275</v>
      </c>
      <c r="F47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47" s="9" t="s">
        <v>197</v>
      </c>
      <c r="H47" s="11" t="s">
        <v>185</v>
      </c>
      <c r="I47" s="9" t="s">
        <v>174</v>
      </c>
      <c r="J47" s="9" t="s">
        <v>178</v>
      </c>
      <c r="K47" s="9" t="s">
        <v>124</v>
      </c>
      <c r="L47" s="9" t="s">
        <v>28</v>
      </c>
      <c r="M47" s="9" t="s">
        <v>35</v>
      </c>
      <c r="N47" s="9" t="s">
        <v>188</v>
      </c>
      <c r="O47" s="9" t="s">
        <v>24</v>
      </c>
      <c r="P47" s="9"/>
      <c r="Q47" s="9" t="s">
        <v>146</v>
      </c>
      <c r="R47" s="9" t="s">
        <v>307</v>
      </c>
      <c r="S47" s="9" t="s">
        <v>15</v>
      </c>
      <c r="T47" s="9" t="s">
        <v>295</v>
      </c>
    </row>
    <row r="48" spans="1:20">
      <c r="A48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48" s="13" t="str">
        <f>INDEX(地区マスタ[],MATCH(人物マスタ[[#This Row],[地区名（area）]],地区マスタ[地区名（area）],0),MATCH(人物マスタ[[#Headers],[地区コード]],地区マスタ!$2:$2,0))</f>
        <v>03</v>
      </c>
      <c r="C48" s="13" t="str">
        <f>TEXT(COUNTIF($G$3:人物マスタ[[#This Row],[地区名（area）]],人物マスタ[[#This Row],[地区名（area）]]),"000")</f>
        <v>010</v>
      </c>
      <c r="D48" s="13" t="str">
        <f>人物マスタ[[#This Row],[地区コード]]&amp;人物マスタ[[#This Row],[連番]]</f>
        <v>03010</v>
      </c>
      <c r="E48" s="9" t="s">
        <v>275</v>
      </c>
      <c r="F48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48" s="9" t="s">
        <v>196</v>
      </c>
      <c r="H48" s="11" t="s">
        <v>183</v>
      </c>
      <c r="I48" s="9" t="s">
        <v>120</v>
      </c>
      <c r="J48" s="9" t="s">
        <v>180</v>
      </c>
      <c r="K48" s="9" t="s">
        <v>169</v>
      </c>
      <c r="L48" s="9" t="s">
        <v>175</v>
      </c>
      <c r="M48" s="9" t="s">
        <v>35</v>
      </c>
      <c r="N48" s="9" t="s">
        <v>14</v>
      </c>
      <c r="O48" s="9" t="s">
        <v>35</v>
      </c>
      <c r="P48" s="9" t="s">
        <v>130</v>
      </c>
      <c r="Q48" s="9" t="s">
        <v>24</v>
      </c>
      <c r="R48" s="9"/>
      <c r="S48" s="9" t="s">
        <v>15</v>
      </c>
      <c r="T48" s="9" t="s">
        <v>295</v>
      </c>
    </row>
    <row r="49" spans="1:20">
      <c r="A49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49" s="13" t="str">
        <f>INDEX(地区マスタ[],MATCH(人物マスタ[[#This Row],[地区名（area）]],地区マスタ[地区名（area）],0),MATCH(人物マスタ[[#Headers],[地区コード]],地区マスタ!$2:$2,0))</f>
        <v>03</v>
      </c>
      <c r="C49" s="13" t="str">
        <f>TEXT(COUNTIF($G$3:人物マスタ[[#This Row],[地区名（area）]],人物マスタ[[#This Row],[地区名（area）]]),"000")</f>
        <v>011</v>
      </c>
      <c r="D49" s="13" t="str">
        <f>人物マスタ[[#This Row],[地区コード]]&amp;人物マスタ[[#This Row],[連番]]</f>
        <v>03011</v>
      </c>
      <c r="E49" s="9" t="s">
        <v>275</v>
      </c>
      <c r="F49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49" s="9" t="s">
        <v>76</v>
      </c>
      <c r="H49" s="11" t="s">
        <v>183</v>
      </c>
      <c r="I49" s="9" t="s">
        <v>131</v>
      </c>
      <c r="J49" s="9" t="s">
        <v>178</v>
      </c>
      <c r="K49" s="9" t="s">
        <v>132</v>
      </c>
      <c r="L49" s="9" t="s">
        <v>3</v>
      </c>
      <c r="M49" s="9" t="s">
        <v>35</v>
      </c>
      <c r="N49" s="9" t="s">
        <v>188</v>
      </c>
      <c r="O49" s="9" t="s">
        <v>35</v>
      </c>
      <c r="P49" s="9" t="s">
        <v>308</v>
      </c>
      <c r="Q49" s="9" t="s">
        <v>24</v>
      </c>
      <c r="R49" s="9"/>
      <c r="S49" s="9" t="s">
        <v>15</v>
      </c>
      <c r="T49" s="9" t="s">
        <v>295</v>
      </c>
    </row>
    <row r="50" spans="1:20">
      <c r="A50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50" s="13" t="str">
        <f>INDEX(地区マスタ[],MATCH(人物マスタ[[#This Row],[地区名（area）]],地区マスタ[地区名（area）],0),MATCH(人物マスタ[[#Headers],[地区コード]],地区マスタ!$2:$2,0))</f>
        <v>03</v>
      </c>
      <c r="C50" s="13" t="str">
        <f>TEXT(COUNTIF($G$3:人物マスタ[[#This Row],[地区名（area）]],人物マスタ[[#This Row],[地区名（area）]]),"000")</f>
        <v>012</v>
      </c>
      <c r="D50" s="13" t="str">
        <f>人物マスタ[[#This Row],[地区コード]]&amp;人物マスタ[[#This Row],[連番]]</f>
        <v>03012</v>
      </c>
      <c r="E50" s="9" t="s">
        <v>275</v>
      </c>
      <c r="F50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50" s="9" t="s">
        <v>76</v>
      </c>
      <c r="H50" s="11" t="s">
        <v>183</v>
      </c>
      <c r="I50" s="9" t="s">
        <v>23</v>
      </c>
      <c r="J50" s="9" t="s">
        <v>178</v>
      </c>
      <c r="K50" s="9" t="s">
        <v>133</v>
      </c>
      <c r="L50" s="9" t="s">
        <v>3</v>
      </c>
      <c r="M50" s="9" t="s">
        <v>35</v>
      </c>
      <c r="N50" s="9" t="s">
        <v>14</v>
      </c>
      <c r="O50" s="9" t="s">
        <v>24</v>
      </c>
      <c r="P50" s="9"/>
      <c r="Q50" s="9" t="s">
        <v>24</v>
      </c>
      <c r="R50" s="9"/>
      <c r="S50" s="9" t="s">
        <v>15</v>
      </c>
      <c r="T50" s="9" t="s">
        <v>295</v>
      </c>
    </row>
    <row r="51" spans="1:20">
      <c r="A51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51" s="13" t="str">
        <f>INDEX(地区マスタ[],MATCH(人物マスタ[[#This Row],[地区名（area）]],地区マスタ[地区名（area）],0),MATCH(人物マスタ[[#Headers],[地区コード]],地区マスタ!$2:$2,0))</f>
        <v>03</v>
      </c>
      <c r="C51" s="13" t="str">
        <f>TEXT(COUNTIF($G$3:人物マスタ[[#This Row],[地区名（area）]],人物マスタ[[#This Row],[地区名（area）]]),"000")</f>
        <v>013</v>
      </c>
      <c r="D51" s="13" t="str">
        <f>人物マスタ[[#This Row],[地区コード]]&amp;人物マスタ[[#This Row],[連番]]</f>
        <v>03013</v>
      </c>
      <c r="E51" s="9" t="s">
        <v>275</v>
      </c>
      <c r="F51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51" s="9" t="s">
        <v>76</v>
      </c>
      <c r="H51" s="11" t="s">
        <v>183</v>
      </c>
      <c r="I51" s="9" t="s">
        <v>134</v>
      </c>
      <c r="J51" s="9" t="s">
        <v>178</v>
      </c>
      <c r="K51" s="9" t="s">
        <v>309</v>
      </c>
      <c r="L51" s="9" t="s">
        <v>3</v>
      </c>
      <c r="M51" s="9" t="s">
        <v>24</v>
      </c>
      <c r="N51" s="9" t="s">
        <v>192</v>
      </c>
      <c r="O51" s="9" t="s">
        <v>24</v>
      </c>
      <c r="P51" s="9"/>
      <c r="Q51" s="9" t="s">
        <v>35</v>
      </c>
      <c r="R51" s="9" t="s">
        <v>309</v>
      </c>
      <c r="S51" s="9" t="s">
        <v>15</v>
      </c>
      <c r="T51" s="9" t="s">
        <v>295</v>
      </c>
    </row>
    <row r="52" spans="1:20">
      <c r="A52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52" s="13" t="str">
        <f>INDEX(地区マスタ[],MATCH(人物マスタ[[#This Row],[地区名（area）]],地区マスタ[地区名（area）],0),MATCH(人物マスタ[[#Headers],[地区コード]],地区マスタ!$2:$2,0))</f>
        <v>13</v>
      </c>
      <c r="C52" s="13" t="str">
        <f>TEXT(COUNTIF($G$3:人物マスタ[[#This Row],[地区名（area）]],人物マスタ[[#This Row],[地区名（area）]]),"000")</f>
        <v>001</v>
      </c>
      <c r="D52" s="13" t="str">
        <f>人物マスタ[[#This Row],[地区コード]]&amp;人物マスタ[[#This Row],[連番]]</f>
        <v>13001</v>
      </c>
      <c r="E52" s="9" t="s">
        <v>275</v>
      </c>
      <c r="F52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52" s="9" t="s">
        <v>97</v>
      </c>
      <c r="H52" s="11" t="s">
        <v>182</v>
      </c>
      <c r="I52" s="9" t="s">
        <v>253</v>
      </c>
      <c r="J52" s="9" t="s">
        <v>180</v>
      </c>
      <c r="K52" s="9" t="s">
        <v>254</v>
      </c>
      <c r="L52" s="9" t="s">
        <v>11</v>
      </c>
      <c r="M52" s="9" t="s">
        <v>24</v>
      </c>
      <c r="N52" s="9" t="s">
        <v>192</v>
      </c>
      <c r="O52" s="9" t="s">
        <v>35</v>
      </c>
      <c r="P52" s="9" t="s">
        <v>255</v>
      </c>
      <c r="Q52" s="9" t="s">
        <v>24</v>
      </c>
      <c r="R52" s="12"/>
      <c r="S52" s="9" t="s">
        <v>15</v>
      </c>
      <c r="T52" s="9" t="s">
        <v>295</v>
      </c>
    </row>
    <row r="53" spans="1:20">
      <c r="A53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53" s="13" t="str">
        <f>INDEX(地区マスタ[],MATCH(人物マスタ[[#This Row],[地区名（area）]],地区マスタ[地区名（area）],0),MATCH(人物マスタ[[#Headers],[地区コード]],地区マスタ!$2:$2,0))</f>
        <v>13</v>
      </c>
      <c r="C53" s="13" t="str">
        <f>TEXT(COUNTIF($G$3:人物マスタ[[#This Row],[地区名（area）]],人物マスタ[[#This Row],[地区名（area）]]),"000")</f>
        <v>002</v>
      </c>
      <c r="D53" s="13" t="str">
        <f>人物マスタ[[#This Row],[地区コード]]&amp;人物マスタ[[#This Row],[連番]]</f>
        <v>13002</v>
      </c>
      <c r="E53" s="9" t="s">
        <v>275</v>
      </c>
      <c r="F53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53" s="9" t="s">
        <v>96</v>
      </c>
      <c r="H53" s="11" t="s">
        <v>185</v>
      </c>
      <c r="I53" s="9" t="s">
        <v>256</v>
      </c>
      <c r="J53" s="9" t="s">
        <v>177</v>
      </c>
      <c r="K53" s="9" t="s">
        <v>257</v>
      </c>
      <c r="L53" s="9" t="s">
        <v>3</v>
      </c>
      <c r="M53" s="9" t="s">
        <v>24</v>
      </c>
      <c r="N53" s="9" t="s">
        <v>192</v>
      </c>
      <c r="O53" s="9" t="s">
        <v>35</v>
      </c>
      <c r="P53" s="9" t="s">
        <v>255</v>
      </c>
      <c r="Q53" s="9" t="s">
        <v>24</v>
      </c>
      <c r="R53" s="9"/>
      <c r="S53" s="9" t="s">
        <v>15</v>
      </c>
      <c r="T53" s="9" t="s">
        <v>295</v>
      </c>
    </row>
    <row r="54" spans="1:20">
      <c r="A54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54" s="13" t="str">
        <f>INDEX(地区マスタ[],MATCH(人物マスタ[[#This Row],[地区名（area）]],地区マスタ[地区名（area）],0),MATCH(人物マスタ[[#Headers],[地区コード]],地区マスタ!$2:$2,0))</f>
        <v>14</v>
      </c>
      <c r="C54" s="13" t="str">
        <f>TEXT(COUNTIF($G$3:人物マスタ[[#This Row],[地区名（area）]],人物マスタ[[#This Row],[地区名（area）]]),"000")</f>
        <v>001</v>
      </c>
      <c r="D54" s="13" t="str">
        <f>人物マスタ[[#This Row],[地区コード]]&amp;人物マスタ[[#This Row],[連番]]</f>
        <v>14001</v>
      </c>
      <c r="E54" s="9" t="s">
        <v>275</v>
      </c>
      <c r="F54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54" s="9" t="s">
        <v>206</v>
      </c>
      <c r="H54" s="11" t="s">
        <v>182</v>
      </c>
      <c r="I54" s="9" t="s">
        <v>250</v>
      </c>
      <c r="J54" s="9" t="s">
        <v>177</v>
      </c>
      <c r="K54" s="9" t="s">
        <v>251</v>
      </c>
      <c r="L54" s="9" t="s">
        <v>3</v>
      </c>
      <c r="M54" s="9" t="s">
        <v>35</v>
      </c>
      <c r="N54" s="9" t="s">
        <v>188</v>
      </c>
      <c r="O54" s="9" t="s">
        <v>35</v>
      </c>
      <c r="P54" s="9" t="s">
        <v>310</v>
      </c>
      <c r="Q54" s="9" t="s">
        <v>35</v>
      </c>
      <c r="R54" s="9" t="s">
        <v>252</v>
      </c>
      <c r="S54" s="9" t="s">
        <v>15</v>
      </c>
      <c r="T54" s="9" t="s">
        <v>295</v>
      </c>
    </row>
    <row r="55" spans="1:20">
      <c r="A55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55" s="13" t="str">
        <f>INDEX(地区マスタ[],MATCH(人物マスタ[[#This Row],[地区名（area）]],地区マスタ[地区名（area）],0),MATCH(人物マスタ[[#Headers],[地区コード]],地区マスタ!$2:$2,0))</f>
        <v>13</v>
      </c>
      <c r="C55" s="13" t="str">
        <f>TEXT(COUNTIF($G$3:人物マスタ[[#This Row],[地区名（area）]],人物マスタ[[#This Row],[地区名（area）]]),"000")</f>
        <v>003</v>
      </c>
      <c r="D55" s="13" t="str">
        <f>人物マスタ[[#This Row],[地区コード]]&amp;人物マスタ[[#This Row],[連番]]</f>
        <v>13003</v>
      </c>
      <c r="E55" s="9" t="s">
        <v>275</v>
      </c>
      <c r="F55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55" s="9" t="s">
        <v>96</v>
      </c>
      <c r="H55" s="11" t="s">
        <v>182</v>
      </c>
      <c r="I55" s="9" t="s">
        <v>258</v>
      </c>
      <c r="J55" s="9" t="s">
        <v>177</v>
      </c>
      <c r="K55" s="9" t="s">
        <v>257</v>
      </c>
      <c r="L55" s="9" t="s">
        <v>3</v>
      </c>
      <c r="M55" s="9" t="s">
        <v>35</v>
      </c>
      <c r="N55" s="9" t="s">
        <v>14</v>
      </c>
      <c r="O55" s="9" t="s">
        <v>35</v>
      </c>
      <c r="P55" s="9" t="s">
        <v>255</v>
      </c>
      <c r="Q55" s="9" t="s">
        <v>24</v>
      </c>
      <c r="R55" s="9"/>
      <c r="S55" s="9" t="s">
        <v>15</v>
      </c>
      <c r="T55" s="9" t="s">
        <v>295</v>
      </c>
    </row>
    <row r="56" spans="1:20">
      <c r="A56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56" s="13" t="str">
        <f>INDEX(地区マスタ[],MATCH(人物マスタ[[#This Row],[地区名（area）]],地区マスタ[地区名（area）],0),MATCH(人物マスタ[[#Headers],[地区コード]],地区マスタ!$2:$2,0))</f>
        <v>13</v>
      </c>
      <c r="C56" s="13" t="str">
        <f>TEXT(COUNTIF($G$3:人物マスタ[[#This Row],[地区名（area）]],人物マスタ[[#This Row],[地区名（area）]]),"000")</f>
        <v>004</v>
      </c>
      <c r="D56" s="13" t="str">
        <f>人物マスタ[[#This Row],[地区コード]]&amp;人物マスタ[[#This Row],[連番]]</f>
        <v>13004</v>
      </c>
      <c r="E56" s="9" t="s">
        <v>275</v>
      </c>
      <c r="F56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56" s="9" t="s">
        <v>96</v>
      </c>
      <c r="H56" s="11" t="s">
        <v>185</v>
      </c>
      <c r="I56" s="9" t="s">
        <v>259</v>
      </c>
      <c r="J56" s="9" t="s">
        <v>177</v>
      </c>
      <c r="K56" s="9" t="s">
        <v>260</v>
      </c>
      <c r="L56" s="9" t="s">
        <v>3</v>
      </c>
      <c r="M56" s="9" t="s">
        <v>35</v>
      </c>
      <c r="N56" s="9" t="s">
        <v>188</v>
      </c>
      <c r="O56" s="9" t="s">
        <v>35</v>
      </c>
      <c r="P56" s="9" t="s">
        <v>261</v>
      </c>
      <c r="Q56" s="9" t="s">
        <v>24</v>
      </c>
      <c r="R56" s="9"/>
      <c r="S56" s="9" t="s">
        <v>15</v>
      </c>
      <c r="T56" s="9" t="s">
        <v>295</v>
      </c>
    </row>
    <row r="57" spans="1:20">
      <c r="A57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57" s="13" t="str">
        <f>INDEX(地区マスタ[],MATCH(人物マスタ[[#This Row],[地区名（area）]],地区マスタ[地区名（area）],0),MATCH(人物マスタ[[#Headers],[地区コード]],地区マスタ!$2:$2,0))</f>
        <v>09</v>
      </c>
      <c r="C57" s="13" t="str">
        <f>TEXT(COUNTIF($G$3:人物マスタ[[#This Row],[地区名（area）]],人物マスタ[[#This Row],[地区名（area）]]),"000")</f>
        <v>001</v>
      </c>
      <c r="D57" s="13" t="str">
        <f>人物マスタ[[#This Row],[地区コード]]&amp;人物マスタ[[#This Row],[連番]]</f>
        <v>09001</v>
      </c>
      <c r="E57" s="9" t="s">
        <v>275</v>
      </c>
      <c r="F57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57" s="9" t="s">
        <v>200</v>
      </c>
      <c r="H57" s="11" t="s">
        <v>183</v>
      </c>
      <c r="I57" s="9" t="s">
        <v>23</v>
      </c>
      <c r="J57" s="9" t="s">
        <v>178</v>
      </c>
      <c r="K57" s="9" t="s">
        <v>8</v>
      </c>
      <c r="L57" s="9" t="s">
        <v>8</v>
      </c>
      <c r="M57" s="9" t="s">
        <v>35</v>
      </c>
      <c r="N57" s="9" t="s">
        <v>14</v>
      </c>
      <c r="O57" s="9" t="s">
        <v>24</v>
      </c>
      <c r="P57" s="9"/>
      <c r="Q57" s="9" t="s">
        <v>35</v>
      </c>
      <c r="R57" s="9" t="s">
        <v>124</v>
      </c>
      <c r="S57" s="9" t="s">
        <v>15</v>
      </c>
      <c r="T57" s="9"/>
    </row>
    <row r="58" spans="1:20">
      <c r="A58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58" s="13" t="str">
        <f>INDEX(地区マスタ[],MATCH(人物マスタ[[#This Row],[地区名（area）]],地区マスタ[地区名（area）],0),MATCH(人物マスタ[[#Headers],[地区コード]],地区マスタ!$2:$2,0))</f>
        <v>11</v>
      </c>
      <c r="C58" s="13" t="str">
        <f>TEXT(COUNTIF($G$3:人物マスタ[[#This Row],[地区名（area）]],人物マスタ[[#This Row],[地区名（area）]]),"000")</f>
        <v>001</v>
      </c>
      <c r="D58" s="13" t="str">
        <f>人物マスタ[[#This Row],[地区コード]]&amp;人物マスタ[[#This Row],[連番]]</f>
        <v>11001</v>
      </c>
      <c r="E58" s="9" t="s">
        <v>275</v>
      </c>
      <c r="F58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58" s="9" t="s">
        <v>201</v>
      </c>
      <c r="H58" s="11" t="s">
        <v>185</v>
      </c>
      <c r="I58" s="9" t="s">
        <v>135</v>
      </c>
      <c r="J58" s="9" t="s">
        <v>178</v>
      </c>
      <c r="K58" s="9" t="s">
        <v>8</v>
      </c>
      <c r="L58" s="9" t="s">
        <v>3</v>
      </c>
      <c r="M58" s="9" t="s">
        <v>35</v>
      </c>
      <c r="N58" s="9" t="s">
        <v>188</v>
      </c>
      <c r="O58" s="9" t="s">
        <v>24</v>
      </c>
      <c r="P58" s="9"/>
      <c r="Q58" s="9" t="s">
        <v>24</v>
      </c>
      <c r="R58" s="9"/>
      <c r="S58" s="9" t="s">
        <v>15</v>
      </c>
      <c r="T58" s="9"/>
    </row>
    <row r="59" spans="1:20">
      <c r="A59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59" s="13" t="str">
        <f>INDEX(地区マスタ[],MATCH(人物マスタ[[#This Row],[地区名（area）]],地区マスタ[地区名（area）],0),MATCH(人物マスタ[[#Headers],[地区コード]],地区マスタ!$2:$2,0))</f>
        <v>09</v>
      </c>
      <c r="C59" s="13" t="str">
        <f>TEXT(COUNTIF($G$3:人物マスタ[[#This Row],[地区名（area）]],人物マスタ[[#This Row],[地区名（area）]]),"000")</f>
        <v>002</v>
      </c>
      <c r="D59" s="13" t="str">
        <f>人物マスタ[[#This Row],[地区コード]]&amp;人物マスタ[[#This Row],[連番]]</f>
        <v>09002</v>
      </c>
      <c r="E59" s="9" t="s">
        <v>275</v>
      </c>
      <c r="F59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59" s="9" t="s">
        <v>200</v>
      </c>
      <c r="H59" s="11" t="s">
        <v>185</v>
      </c>
      <c r="I59" s="9" t="s">
        <v>136</v>
      </c>
      <c r="J59" s="9" t="s">
        <v>178</v>
      </c>
      <c r="K59" s="9" t="s">
        <v>137</v>
      </c>
      <c r="L59" s="9" t="s">
        <v>5</v>
      </c>
      <c r="M59" s="9" t="s">
        <v>35</v>
      </c>
      <c r="N59" s="9" t="s">
        <v>188</v>
      </c>
      <c r="O59" s="9" t="s">
        <v>24</v>
      </c>
      <c r="P59" s="9"/>
      <c r="Q59" s="9" t="s">
        <v>146</v>
      </c>
      <c r="R59" s="9" t="s">
        <v>145</v>
      </c>
      <c r="S59" s="9" t="s">
        <v>15</v>
      </c>
      <c r="T59" s="9"/>
    </row>
    <row r="60" spans="1:20">
      <c r="A60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60" s="13" t="str">
        <f>INDEX(地区マスタ[],MATCH(人物マスタ[[#This Row],[地区名（area）]],地区マスタ[地区名（area）],0),MATCH(人物マスタ[[#Headers],[地区コード]],地区マスタ!$2:$2,0))</f>
        <v>11</v>
      </c>
      <c r="C60" s="13" t="str">
        <f>TEXT(COUNTIF($G$3:人物マスタ[[#This Row],[地区名（area）]],人物マスタ[[#This Row],[地区名（area）]]),"000")</f>
        <v>002</v>
      </c>
      <c r="D60" s="13" t="str">
        <f>人物マスタ[[#This Row],[地区コード]]&amp;人物マスタ[[#This Row],[連番]]</f>
        <v>11002</v>
      </c>
      <c r="E60" s="9" t="s">
        <v>275</v>
      </c>
      <c r="F60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60" s="9" t="s">
        <v>201</v>
      </c>
      <c r="H60" s="11" t="s">
        <v>183</v>
      </c>
      <c r="I60" s="9" t="s">
        <v>23</v>
      </c>
      <c r="J60" s="9" t="s">
        <v>178</v>
      </c>
      <c r="K60" s="9" t="s">
        <v>138</v>
      </c>
      <c r="L60" s="9" t="s">
        <v>3</v>
      </c>
      <c r="M60" s="9" t="s">
        <v>35</v>
      </c>
      <c r="N60" s="9" t="s">
        <v>188</v>
      </c>
      <c r="O60" s="9" t="s">
        <v>24</v>
      </c>
      <c r="P60" s="9"/>
      <c r="Q60" s="9" t="s">
        <v>35</v>
      </c>
      <c r="R60" s="9" t="s">
        <v>167</v>
      </c>
      <c r="S60" s="9" t="s">
        <v>15</v>
      </c>
      <c r="T60" s="9"/>
    </row>
    <row r="61" spans="1:20">
      <c r="A61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61" s="13" t="str">
        <f>INDEX(地区マスタ[],MATCH(人物マスタ[[#This Row],[地区名（area）]],地区マスタ[地区名（area）],0),MATCH(人物マスタ[[#Headers],[地区コード]],地区マスタ!$2:$2,0))</f>
        <v>12</v>
      </c>
      <c r="C61" s="13" t="str">
        <f>TEXT(COUNTIF($G$3:人物マスタ[[#This Row],[地区名（area）]],人物マスタ[[#This Row],[地区名（area）]]),"000")</f>
        <v>001</v>
      </c>
      <c r="D61" s="13" t="str">
        <f>人物マスタ[[#This Row],[地区コード]]&amp;人物マスタ[[#This Row],[連番]]</f>
        <v>12001</v>
      </c>
      <c r="E61" s="9" t="s">
        <v>275</v>
      </c>
      <c r="F61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61" s="9" t="s">
        <v>202</v>
      </c>
      <c r="H61" s="11" t="s">
        <v>185</v>
      </c>
      <c r="I61" s="9" t="s">
        <v>139</v>
      </c>
      <c r="J61" s="9" t="s">
        <v>178</v>
      </c>
      <c r="K61" s="9" t="s">
        <v>140</v>
      </c>
      <c r="L61" s="9" t="s">
        <v>8</v>
      </c>
      <c r="M61" s="9" t="s">
        <v>35</v>
      </c>
      <c r="N61" s="9" t="s">
        <v>190</v>
      </c>
      <c r="O61" s="9" t="s">
        <v>24</v>
      </c>
      <c r="P61" s="9"/>
      <c r="Q61" s="9" t="s">
        <v>35</v>
      </c>
      <c r="R61" s="9" t="s">
        <v>141</v>
      </c>
      <c r="S61" s="9" t="s">
        <v>15</v>
      </c>
      <c r="T61" s="9"/>
    </row>
    <row r="62" spans="1:20">
      <c r="A62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62" s="13" t="str">
        <f>INDEX(地区マスタ[],MATCH(人物マスタ[[#This Row],[地区名（area）]],地区マスタ[地区名（area）],0),MATCH(人物マスタ[[#Headers],[地区コード]],地区マスタ!$2:$2,0))</f>
        <v>07</v>
      </c>
      <c r="C62" s="13" t="str">
        <f>TEXT(COUNTIF($G$3:人物マスタ[[#This Row],[地区名（area）]],人物マスタ[[#This Row],[地区名（area）]]),"000")</f>
        <v>001</v>
      </c>
      <c r="D62" s="13" t="str">
        <f>人物マスタ[[#This Row],[地区コード]]&amp;人物マスタ[[#This Row],[連番]]</f>
        <v>07001</v>
      </c>
      <c r="E62" s="9" t="s">
        <v>275</v>
      </c>
      <c r="F62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62" s="9" t="s">
        <v>203</v>
      </c>
      <c r="H62" s="11" t="s">
        <v>183</v>
      </c>
      <c r="I62" s="9" t="s">
        <v>106</v>
      </c>
      <c r="J62" s="9" t="s">
        <v>178</v>
      </c>
      <c r="K62" s="9" t="s">
        <v>142</v>
      </c>
      <c r="L62" s="9" t="s">
        <v>11</v>
      </c>
      <c r="M62" s="9" t="s">
        <v>35</v>
      </c>
      <c r="N62" s="9" t="s">
        <v>188</v>
      </c>
      <c r="O62" s="9" t="s">
        <v>35</v>
      </c>
      <c r="P62" s="9" t="s">
        <v>311</v>
      </c>
      <c r="Q62" s="9" t="s">
        <v>35</v>
      </c>
      <c r="R62" s="9" t="s">
        <v>299</v>
      </c>
      <c r="S62" s="9" t="s">
        <v>15</v>
      </c>
      <c r="T62" s="9"/>
    </row>
    <row r="63" spans="1:20">
      <c r="A63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63" s="13" t="str">
        <f>INDEX(地区マスタ[],MATCH(人物マスタ[[#This Row],[地区名（area）]],地区マスタ[地区名（area）],0),MATCH(人物マスタ[[#Headers],[地区コード]],地区マスタ!$2:$2,0))</f>
        <v>07</v>
      </c>
      <c r="C63" s="13" t="str">
        <f>TEXT(COUNTIF($G$3:人物マスタ[[#This Row],[地区名（area）]],人物マスタ[[#This Row],[地区名（area）]]),"000")</f>
        <v>002</v>
      </c>
      <c r="D63" s="13" t="str">
        <f>人物マスタ[[#This Row],[地区コード]]&amp;人物マスタ[[#This Row],[連番]]</f>
        <v>07002</v>
      </c>
      <c r="E63" s="9" t="s">
        <v>275</v>
      </c>
      <c r="F63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63" s="9" t="s">
        <v>80</v>
      </c>
      <c r="H63" s="11" t="s">
        <v>185</v>
      </c>
      <c r="I63" s="9" t="s">
        <v>143</v>
      </c>
      <c r="J63" s="9" t="s">
        <v>178</v>
      </c>
      <c r="K63" s="9" t="s">
        <v>144</v>
      </c>
      <c r="L63" s="9" t="s">
        <v>5</v>
      </c>
      <c r="M63" s="9" t="s">
        <v>35</v>
      </c>
      <c r="N63" s="9" t="s">
        <v>188</v>
      </c>
      <c r="O63" s="9" t="s">
        <v>24</v>
      </c>
      <c r="P63" s="9"/>
      <c r="Q63" s="9" t="s">
        <v>146</v>
      </c>
      <c r="R63" s="9" t="s">
        <v>144</v>
      </c>
      <c r="S63" s="9" t="s">
        <v>15</v>
      </c>
      <c r="T63" s="9"/>
    </row>
    <row r="64" spans="1:20">
      <c r="A64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64" s="13" t="str">
        <f>INDEX(地区マスタ[],MATCH(人物マスタ[[#This Row],[地区名（area）]],地区マスタ[地区名（area）],0),MATCH(人物マスタ[[#Headers],[地区コード]],地区マスタ!$2:$2,0))</f>
        <v>07</v>
      </c>
      <c r="C64" s="13" t="str">
        <f>TEXT(COUNTIF($G$3:人物マスタ[[#This Row],[地区名（area）]],人物マスタ[[#This Row],[地区名（area）]]),"000")</f>
        <v>003</v>
      </c>
      <c r="D64" s="13" t="str">
        <f>人物マスタ[[#This Row],[地区コード]]&amp;人物マスタ[[#This Row],[連番]]</f>
        <v>07003</v>
      </c>
      <c r="E64" s="9" t="s">
        <v>275</v>
      </c>
      <c r="F64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64" s="9" t="s">
        <v>207</v>
      </c>
      <c r="H64" s="11" t="s">
        <v>183</v>
      </c>
      <c r="I64" s="9" t="s">
        <v>23</v>
      </c>
      <c r="J64" s="9" t="s">
        <v>178</v>
      </c>
      <c r="K64" s="9" t="s">
        <v>142</v>
      </c>
      <c r="L64" s="9" t="s">
        <v>11</v>
      </c>
      <c r="M64" s="9" t="s">
        <v>35</v>
      </c>
      <c r="N64" s="9" t="s">
        <v>189</v>
      </c>
      <c r="O64" s="9" t="s">
        <v>35</v>
      </c>
      <c r="P64" s="9" t="s">
        <v>312</v>
      </c>
      <c r="Q64" s="9" t="s">
        <v>24</v>
      </c>
      <c r="R64" s="9"/>
      <c r="S64" s="9" t="s">
        <v>15</v>
      </c>
      <c r="T64" s="9"/>
    </row>
    <row r="65" spans="1:20">
      <c r="A65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65" s="13" t="str">
        <f>INDEX(地区マスタ[],MATCH(人物マスタ[[#This Row],[地区名（area）]],地区マスタ[地区名（area）],0),MATCH(人物マスタ[[#Headers],[地区コード]],地区マスタ!$2:$2,0))</f>
        <v>07</v>
      </c>
      <c r="C65" s="13" t="str">
        <f>TEXT(COUNTIF($G$3:人物マスタ[[#This Row],[地区名（area）]],人物マスタ[[#This Row],[地区名（area）]]),"000")</f>
        <v>004</v>
      </c>
      <c r="D65" s="13" t="str">
        <f>人物マスタ[[#This Row],[地区コード]]&amp;人物マスタ[[#This Row],[連番]]</f>
        <v>07004</v>
      </c>
      <c r="E65" s="9" t="s">
        <v>275</v>
      </c>
      <c r="F65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65" s="9" t="s">
        <v>80</v>
      </c>
      <c r="H65" s="11" t="s">
        <v>185</v>
      </c>
      <c r="I65" s="9" t="s">
        <v>147</v>
      </c>
      <c r="J65" s="9" t="s">
        <v>178</v>
      </c>
      <c r="K65" s="9" t="s">
        <v>144</v>
      </c>
      <c r="L65" s="9" t="s">
        <v>5</v>
      </c>
      <c r="M65" s="9" t="s">
        <v>35</v>
      </c>
      <c r="N65" s="9" t="s">
        <v>189</v>
      </c>
      <c r="O65" s="9" t="s">
        <v>24</v>
      </c>
      <c r="P65" s="9"/>
      <c r="Q65" s="9" t="s">
        <v>35</v>
      </c>
      <c r="R65" s="9" t="s">
        <v>313</v>
      </c>
      <c r="S65" s="9" t="s">
        <v>15</v>
      </c>
      <c r="T65" s="9"/>
    </row>
    <row r="66" spans="1:20">
      <c r="A66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66" s="13" t="str">
        <f>INDEX(地区マスタ[],MATCH(人物マスタ[[#This Row],[地区名（area）]],地区マスタ[地区名（area）],0),MATCH(人物マスタ[[#Headers],[地区コード]],地区マスタ!$2:$2,0))</f>
        <v>07</v>
      </c>
      <c r="C66" s="13" t="str">
        <f>TEXT(COUNTIF($G$3:人物マスタ[[#This Row],[地区名（area）]],人物マスタ[[#This Row],[地区名（area）]]),"000")</f>
        <v>005</v>
      </c>
      <c r="D66" s="13" t="str">
        <f>人物マスタ[[#This Row],[地区コード]]&amp;人物マスタ[[#This Row],[連番]]</f>
        <v>07005</v>
      </c>
      <c r="E66" s="9" t="s">
        <v>275</v>
      </c>
      <c r="F66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66" s="9" t="s">
        <v>80</v>
      </c>
      <c r="H66" s="11" t="s">
        <v>185</v>
      </c>
      <c r="I66" s="9" t="s">
        <v>148</v>
      </c>
      <c r="J66" s="9" t="s">
        <v>178</v>
      </c>
      <c r="K66" s="9" t="s">
        <v>149</v>
      </c>
      <c r="L66" s="9" t="s">
        <v>8</v>
      </c>
      <c r="M66" s="9" t="s">
        <v>35</v>
      </c>
      <c r="N66" s="9" t="s">
        <v>189</v>
      </c>
      <c r="O66" s="9" t="s">
        <v>24</v>
      </c>
      <c r="P66" s="9"/>
      <c r="Q66" s="9" t="s">
        <v>24</v>
      </c>
      <c r="R66" s="9"/>
      <c r="S66" s="9" t="s">
        <v>15</v>
      </c>
      <c r="T66" s="9"/>
    </row>
    <row r="67" spans="1:20">
      <c r="A67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67" s="13" t="str">
        <f>INDEX(地区マスタ[],MATCH(人物マスタ[[#This Row],[地区名（area）]],地区マスタ[地区名（area）],0),MATCH(人物マスタ[[#Headers],[地区コード]],地区マスタ!$2:$2,0))</f>
        <v>07</v>
      </c>
      <c r="C67" s="13" t="str">
        <f>TEXT(COUNTIF($G$3:人物マスタ[[#This Row],[地区名（area）]],人物マスタ[[#This Row],[地区名（area）]]),"000")</f>
        <v>006</v>
      </c>
      <c r="D67" s="13" t="str">
        <f>人物マスタ[[#This Row],[地区コード]]&amp;人物マスタ[[#This Row],[連番]]</f>
        <v>07006</v>
      </c>
      <c r="E67" s="9" t="s">
        <v>275</v>
      </c>
      <c r="F67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67" s="9" t="s">
        <v>80</v>
      </c>
      <c r="H67" s="11" t="s">
        <v>183</v>
      </c>
      <c r="I67" s="9" t="s">
        <v>23</v>
      </c>
      <c r="J67" s="9" t="s">
        <v>178</v>
      </c>
      <c r="K67" s="9" t="s">
        <v>142</v>
      </c>
      <c r="L67" s="9" t="s">
        <v>11</v>
      </c>
      <c r="M67" s="9" t="s">
        <v>35</v>
      </c>
      <c r="N67" s="9" t="s">
        <v>189</v>
      </c>
      <c r="O67" s="9" t="s">
        <v>24</v>
      </c>
      <c r="P67" s="9"/>
      <c r="Q67" s="9" t="s">
        <v>35</v>
      </c>
      <c r="R67" s="9" t="s">
        <v>167</v>
      </c>
      <c r="S67" s="9" t="s">
        <v>15</v>
      </c>
      <c r="T67" s="9"/>
    </row>
    <row r="68" spans="1:20">
      <c r="A68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68" s="13" t="str">
        <f>INDEX(地区マスタ[],MATCH(人物マスタ[[#This Row],[地区名（area）]],地区マスタ[地区名（area）],0),MATCH(人物マスタ[[#Headers],[地区コード]],地区マスタ!$2:$2,0))</f>
        <v>08</v>
      </c>
      <c r="C68" s="13" t="str">
        <f>TEXT(COUNTIF($G$3:人物マスタ[[#This Row],[地区名（area）]],人物マスタ[[#This Row],[地区名（area）]]),"000")</f>
        <v>001</v>
      </c>
      <c r="D68" s="13" t="str">
        <f>人物マスタ[[#This Row],[地区コード]]&amp;人物マスタ[[#This Row],[連番]]</f>
        <v>08001</v>
      </c>
      <c r="E68" s="9" t="s">
        <v>275</v>
      </c>
      <c r="F68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68" s="9" t="s">
        <v>204</v>
      </c>
      <c r="H68" s="11" t="s">
        <v>185</v>
      </c>
      <c r="I68" s="9" t="s">
        <v>169</v>
      </c>
      <c r="J68" s="9" t="s">
        <v>178</v>
      </c>
      <c r="K68" s="9" t="s">
        <v>142</v>
      </c>
      <c r="L68" s="9" t="s">
        <v>11</v>
      </c>
      <c r="M68" s="9" t="s">
        <v>35</v>
      </c>
      <c r="N68" s="9" t="s">
        <v>189</v>
      </c>
      <c r="O68" s="9" t="s">
        <v>35</v>
      </c>
      <c r="P68" s="9" t="s">
        <v>150</v>
      </c>
      <c r="Q68" s="9" t="s">
        <v>35</v>
      </c>
      <c r="R68" s="9" t="s">
        <v>151</v>
      </c>
      <c r="S68" s="9" t="s">
        <v>15</v>
      </c>
      <c r="T68" s="9"/>
    </row>
    <row r="69" spans="1:20">
      <c r="A69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69" s="13" t="str">
        <f>INDEX(地区マスタ[],MATCH(人物マスタ[[#This Row],[地区名（area）]],地区マスタ[地区名（area）],0),MATCH(人物マスタ[[#Headers],[地区コード]],地区マスタ!$2:$2,0))</f>
        <v>07</v>
      </c>
      <c r="C69" s="13" t="str">
        <f>TEXT(COUNTIF($G$3:人物マスタ[[#This Row],[地区名（area）]],人物マスタ[[#This Row],[地区名（area）]]),"000")</f>
        <v>007</v>
      </c>
      <c r="D69" s="13" t="str">
        <f>人物マスタ[[#This Row],[地区コード]]&amp;人物マスタ[[#This Row],[連番]]</f>
        <v>07007</v>
      </c>
      <c r="E69" s="9" t="s">
        <v>275</v>
      </c>
      <c r="F69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69" s="9" t="s">
        <v>203</v>
      </c>
      <c r="H69" s="11" t="s">
        <v>185</v>
      </c>
      <c r="I69" s="9" t="s">
        <v>168</v>
      </c>
      <c r="J69" s="9" t="s">
        <v>178</v>
      </c>
      <c r="K69" s="9" t="s">
        <v>152</v>
      </c>
      <c r="L69" s="9" t="s">
        <v>3</v>
      </c>
      <c r="M69" s="9" t="s">
        <v>35</v>
      </c>
      <c r="N69" s="9" t="s">
        <v>189</v>
      </c>
      <c r="O69" s="9" t="s">
        <v>24</v>
      </c>
      <c r="P69" s="9"/>
      <c r="Q69" s="9" t="s">
        <v>24</v>
      </c>
      <c r="R69" s="9"/>
      <c r="S69" s="9" t="s">
        <v>15</v>
      </c>
      <c r="T69" s="9"/>
    </row>
    <row r="70" spans="1:20">
      <c r="A70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70" s="13" t="str">
        <f>INDEX(地区マスタ[],MATCH(人物マスタ[[#This Row],[地区名（area）]],地区マスタ[地区名（area）],0),MATCH(人物マスタ[[#Headers],[地区コード]],地区マスタ!$2:$2,0))</f>
        <v>08</v>
      </c>
      <c r="C70" s="13" t="str">
        <f>TEXT(COUNTIF($G$3:人物マスタ[[#This Row],[地区名（area）]],人物マスタ[[#This Row],[地区名（area）]]),"000")</f>
        <v>002</v>
      </c>
      <c r="D70" s="13" t="str">
        <f>人物マスタ[[#This Row],[地区コード]]&amp;人物マスタ[[#This Row],[連番]]</f>
        <v>08002</v>
      </c>
      <c r="E70" s="9" t="s">
        <v>275</v>
      </c>
      <c r="F70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70" s="9" t="s">
        <v>204</v>
      </c>
      <c r="H70" s="11" t="s">
        <v>185</v>
      </c>
      <c r="I70" s="9" t="s">
        <v>148</v>
      </c>
      <c r="J70" s="9" t="s">
        <v>178</v>
      </c>
      <c r="K70" s="9" t="s">
        <v>151</v>
      </c>
      <c r="L70" s="9" t="s">
        <v>28</v>
      </c>
      <c r="M70" s="9" t="s">
        <v>35</v>
      </c>
      <c r="N70" s="9" t="s">
        <v>190</v>
      </c>
      <c r="O70" s="9" t="s">
        <v>24</v>
      </c>
      <c r="P70" s="9"/>
      <c r="Q70" s="9" t="s">
        <v>35</v>
      </c>
      <c r="R70" s="9" t="s">
        <v>151</v>
      </c>
      <c r="S70" s="9" t="s">
        <v>15</v>
      </c>
      <c r="T70" s="9"/>
    </row>
    <row r="71" spans="1:20">
      <c r="A71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71" s="13" t="str">
        <f>INDEX(地区マスタ[],MATCH(人物マスタ[[#This Row],[地区名（area）]],地区マスタ[地区名（area）],0),MATCH(人物マスタ[[#Headers],[地区コード]],地区マスタ!$2:$2,0))</f>
        <v>07</v>
      </c>
      <c r="C71" s="13" t="str">
        <f>TEXT(COUNTIF($G$3:人物マスタ[[#This Row],[地区名（area）]],人物マスタ[[#This Row],[地区名（area）]]),"000")</f>
        <v>008</v>
      </c>
      <c r="D71" s="13" t="str">
        <f>人物マスタ[[#This Row],[地区コード]]&amp;人物マスタ[[#This Row],[連番]]</f>
        <v>07008</v>
      </c>
      <c r="E71" s="9" t="s">
        <v>275</v>
      </c>
      <c r="F71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71" s="9" t="s">
        <v>203</v>
      </c>
      <c r="H71" s="11" t="s">
        <v>185</v>
      </c>
      <c r="I71" s="9" t="s">
        <v>153</v>
      </c>
      <c r="J71" s="9" t="s">
        <v>178</v>
      </c>
      <c r="K71" s="9" t="s">
        <v>23</v>
      </c>
      <c r="L71" s="9" t="s">
        <v>11</v>
      </c>
      <c r="M71" s="9" t="s">
        <v>35</v>
      </c>
      <c r="N71" s="9" t="s">
        <v>189</v>
      </c>
      <c r="O71" s="9" t="s">
        <v>24</v>
      </c>
      <c r="P71" s="9"/>
      <c r="Q71" s="9" t="s">
        <v>35</v>
      </c>
      <c r="R71" s="9" t="s">
        <v>299</v>
      </c>
      <c r="S71" s="9" t="s">
        <v>15</v>
      </c>
      <c r="T71" s="9"/>
    </row>
    <row r="72" spans="1:20">
      <c r="A72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72" s="13" t="str">
        <f>INDEX(地区マスタ[],MATCH(人物マスタ[[#This Row],[地区名（area）]],地区マスタ[地区名（area）],0),MATCH(人物マスタ[[#Headers],[地区コード]],地区マスタ!$2:$2,0))</f>
        <v>10</v>
      </c>
      <c r="C72" s="13" t="str">
        <f>TEXT(COUNTIF($G$3:人物マスタ[[#This Row],[地区名（area）]],人物マスタ[[#This Row],[地区名（area）]]),"000")</f>
        <v>001</v>
      </c>
      <c r="D72" s="13" t="str">
        <f>人物マスタ[[#This Row],[地区コード]]&amp;人物マスタ[[#This Row],[連番]]</f>
        <v>10001</v>
      </c>
      <c r="E72" s="9" t="s">
        <v>275</v>
      </c>
      <c r="F72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72" s="9" t="s">
        <v>205</v>
      </c>
      <c r="H72" s="11" t="s">
        <v>185</v>
      </c>
      <c r="I72" s="9" t="s">
        <v>154</v>
      </c>
      <c r="J72" s="9" t="s">
        <v>178</v>
      </c>
      <c r="K72" s="9" t="s">
        <v>137</v>
      </c>
      <c r="L72" s="9" t="s">
        <v>5</v>
      </c>
      <c r="M72" s="9" t="s">
        <v>35</v>
      </c>
      <c r="N72" s="9" t="s">
        <v>189</v>
      </c>
      <c r="O72" s="9" t="s">
        <v>24</v>
      </c>
      <c r="P72" s="9"/>
      <c r="Q72" s="9" t="s">
        <v>35</v>
      </c>
      <c r="R72" s="9" t="s">
        <v>314</v>
      </c>
      <c r="S72" s="9" t="s">
        <v>15</v>
      </c>
      <c r="T72" s="9"/>
    </row>
    <row r="73" spans="1:20">
      <c r="A73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73" s="13" t="str">
        <f>INDEX(地区マスタ[],MATCH(人物マスタ[[#This Row],[地区名（area）]],地区マスタ[地区名（area）],0),MATCH(人物マスタ[[#Headers],[地区コード]],地区マスタ!$2:$2,0))</f>
        <v>07</v>
      </c>
      <c r="C73" s="13" t="str">
        <f>TEXT(COUNTIF($G$3:人物マスタ[[#This Row],[地区名（area）]],人物マスタ[[#This Row],[地区名（area）]]),"000")</f>
        <v>009</v>
      </c>
      <c r="D73" s="13" t="str">
        <f>人物マスタ[[#This Row],[地区コード]]&amp;人物マスタ[[#This Row],[連番]]</f>
        <v>07009</v>
      </c>
      <c r="E73" s="9" t="s">
        <v>275</v>
      </c>
      <c r="F73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73" s="9" t="s">
        <v>203</v>
      </c>
      <c r="H73" s="11" t="s">
        <v>185</v>
      </c>
      <c r="I73" s="9" t="s">
        <v>155</v>
      </c>
      <c r="J73" s="9" t="s">
        <v>178</v>
      </c>
      <c r="K73" s="9" t="s">
        <v>144</v>
      </c>
      <c r="L73" s="9" t="s">
        <v>5</v>
      </c>
      <c r="M73" s="9" t="s">
        <v>35</v>
      </c>
      <c r="N73" s="9" t="s">
        <v>190</v>
      </c>
      <c r="O73" s="9" t="s">
        <v>24</v>
      </c>
      <c r="P73" s="9"/>
      <c r="Q73" s="9" t="s">
        <v>35</v>
      </c>
      <c r="R73" s="9" t="s">
        <v>144</v>
      </c>
      <c r="S73" s="9" t="s">
        <v>15</v>
      </c>
      <c r="T73" s="9"/>
    </row>
    <row r="74" spans="1:20">
      <c r="A74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74" s="13" t="str">
        <f>INDEX(地区マスタ[],MATCH(人物マスタ[[#This Row],[地区名（area）]],地区マスタ[地区名（area）],0),MATCH(人物マスタ[[#Headers],[地区コード]],地区マスタ!$2:$2,0))</f>
        <v>10</v>
      </c>
      <c r="C74" s="13" t="str">
        <f>TEXT(COUNTIF($G$3:人物マスタ[[#This Row],[地区名（area）]],人物マスタ[[#This Row],[地区名（area）]]),"000")</f>
        <v>002</v>
      </c>
      <c r="D74" s="13" t="str">
        <f>人物マスタ[[#This Row],[地区コード]]&amp;人物マスタ[[#This Row],[連番]]</f>
        <v>10002</v>
      </c>
      <c r="E74" s="9" t="s">
        <v>275</v>
      </c>
      <c r="F74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74" s="9" t="s">
        <v>205</v>
      </c>
      <c r="H74" s="11" t="s">
        <v>185</v>
      </c>
      <c r="I74" s="9" t="s">
        <v>154</v>
      </c>
      <c r="J74" s="9" t="s">
        <v>178</v>
      </c>
      <c r="K74" s="9" t="s">
        <v>137</v>
      </c>
      <c r="L74" s="9" t="s">
        <v>5</v>
      </c>
      <c r="M74" s="9" t="s">
        <v>35</v>
      </c>
      <c r="N74" s="9" t="s">
        <v>189</v>
      </c>
      <c r="O74" s="9" t="s">
        <v>35</v>
      </c>
      <c r="P74" s="9" t="s">
        <v>156</v>
      </c>
      <c r="Q74" s="9" t="s">
        <v>35</v>
      </c>
      <c r="R74" s="9" t="s">
        <v>157</v>
      </c>
      <c r="S74" s="9" t="s">
        <v>15</v>
      </c>
      <c r="T74" s="9"/>
    </row>
    <row r="75" spans="1:20">
      <c r="A75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75" s="13" t="str">
        <f>INDEX(地区マスタ[],MATCH(人物マスタ[[#This Row],[地区名（area）]],地区マスタ[地区名（area）],0),MATCH(人物マスタ[[#Headers],[地区コード]],地区マスタ!$2:$2,0))</f>
        <v>09</v>
      </c>
      <c r="C75" s="13" t="str">
        <f>TEXT(COUNTIF($G$3:人物マスタ[[#This Row],[地区名（area）]],人物マスタ[[#This Row],[地区名（area）]]),"000")</f>
        <v>003</v>
      </c>
      <c r="D75" s="13" t="str">
        <f>人物マスタ[[#This Row],[地区コード]]&amp;人物マスタ[[#This Row],[連番]]</f>
        <v>09003</v>
      </c>
      <c r="E75" s="9" t="s">
        <v>275</v>
      </c>
      <c r="F75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岩手県陸前高田市</v>
      </c>
      <c r="G75" s="9" t="s">
        <v>200</v>
      </c>
      <c r="H75" s="11" t="s">
        <v>185</v>
      </c>
      <c r="I75" s="9" t="s">
        <v>158</v>
      </c>
      <c r="J75" s="9" t="s">
        <v>178</v>
      </c>
      <c r="K75" s="9" t="s">
        <v>159</v>
      </c>
      <c r="L75" s="9" t="s">
        <v>3</v>
      </c>
      <c r="M75" s="9" t="s">
        <v>35</v>
      </c>
      <c r="N75" s="9" t="s">
        <v>189</v>
      </c>
      <c r="O75" s="9" t="s">
        <v>24</v>
      </c>
      <c r="P75" s="9"/>
      <c r="Q75" s="9" t="s">
        <v>24</v>
      </c>
      <c r="R75" s="9"/>
      <c r="S75" s="9" t="s">
        <v>15</v>
      </c>
      <c r="T75" s="9"/>
    </row>
    <row r="76" spans="1:20">
      <c r="A76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76" s="13" t="str">
        <f>INDEX(地区マスタ[],MATCH(人物マスタ[[#This Row],[地区名（area）]],地区マスタ[地区名（area）],0),MATCH(人物マスタ[[#Headers],[地区コード]],地区マスタ!$2:$2,0))</f>
        <v>15</v>
      </c>
      <c r="C76" s="13" t="str">
        <f>TEXT(COUNTIF($G$3:人物マスタ[[#This Row],[地区名（area）]],人物マスタ[[#This Row],[地区名（area）]]),"000")</f>
        <v>001</v>
      </c>
      <c r="D76" s="13" t="str">
        <f>人物マスタ[[#This Row],[地区コード]]&amp;人物マスタ[[#This Row],[連番]]</f>
        <v>15001</v>
      </c>
      <c r="E76" s="9" t="s">
        <v>275</v>
      </c>
      <c r="F76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岩手県野田村</v>
      </c>
      <c r="G76" s="9" t="s">
        <v>209</v>
      </c>
      <c r="H76" s="11" t="s">
        <v>243</v>
      </c>
      <c r="I76" s="9" t="s">
        <v>217</v>
      </c>
      <c r="J76" s="9" t="s">
        <v>177</v>
      </c>
      <c r="K76" s="9" t="s">
        <v>216</v>
      </c>
      <c r="L76" s="9" t="s">
        <v>28</v>
      </c>
      <c r="M76" s="9" t="s">
        <v>35</v>
      </c>
      <c r="N76" s="9" t="s">
        <v>14</v>
      </c>
      <c r="O76" s="9" t="s">
        <v>35</v>
      </c>
      <c r="P76" s="9" t="s">
        <v>217</v>
      </c>
      <c r="Q76" s="9" t="s">
        <v>35</v>
      </c>
      <c r="R76" s="9" t="s">
        <v>216</v>
      </c>
      <c r="S76" s="9" t="s">
        <v>15</v>
      </c>
      <c r="T76" s="9"/>
    </row>
    <row r="77" spans="1:20">
      <c r="A77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77" s="13" t="str">
        <f>INDEX(地区マスタ[],MATCH(人物マスタ[[#This Row],[地区名（area）]],地区マスタ[地区名（area）],0),MATCH(人物マスタ[[#Headers],[地区コード]],地区マスタ!$2:$2,0))</f>
        <v>15</v>
      </c>
      <c r="C77" s="13" t="str">
        <f>TEXT(COUNTIF($G$3:人物マスタ[[#This Row],[地区名（area）]],人物マスタ[[#This Row],[地区名（area）]]),"000")</f>
        <v>002</v>
      </c>
      <c r="D77" s="13" t="str">
        <f>人物マスタ[[#This Row],[地区コード]]&amp;人物マスタ[[#This Row],[連番]]</f>
        <v>15002</v>
      </c>
      <c r="E77" s="9" t="s">
        <v>275</v>
      </c>
      <c r="F77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岩手県野田村</v>
      </c>
      <c r="G77" s="9" t="s">
        <v>209</v>
      </c>
      <c r="H77" s="11" t="s">
        <v>182</v>
      </c>
      <c r="I77" s="9" t="s">
        <v>11</v>
      </c>
      <c r="J77" s="9" t="s">
        <v>180</v>
      </c>
      <c r="K77" s="9" t="s">
        <v>218</v>
      </c>
      <c r="L77" s="9" t="s">
        <v>8</v>
      </c>
      <c r="M77" s="9" t="s">
        <v>35</v>
      </c>
      <c r="N77" s="9" t="s">
        <v>14</v>
      </c>
      <c r="O77" s="9" t="s">
        <v>24</v>
      </c>
      <c r="P77" s="9"/>
      <c r="Q77" s="9" t="s">
        <v>35</v>
      </c>
      <c r="R77" s="9" t="s">
        <v>249</v>
      </c>
      <c r="S77" s="9" t="s">
        <v>15</v>
      </c>
      <c r="T77" s="9"/>
    </row>
    <row r="78" spans="1:20">
      <c r="A78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78" s="13" t="str">
        <f>INDEX(地区マスタ[],MATCH(人物マスタ[[#This Row],[地区名（area）]],地区マスタ[地区名（area）],0),MATCH(人物マスタ[[#Headers],[地区コード]],地区マスタ!$2:$2,0))</f>
        <v>16</v>
      </c>
      <c r="C78" s="13" t="str">
        <f>TEXT(COUNTIF($G$3:人物マスタ[[#This Row],[地区名（area）]],人物マスタ[[#This Row],[地区名（area）]]),"000")</f>
        <v>001</v>
      </c>
      <c r="D78" s="13" t="str">
        <f>人物マスタ[[#This Row],[地区コード]]&amp;人物マスタ[[#This Row],[連番]]</f>
        <v>16001</v>
      </c>
      <c r="E78" s="9" t="s">
        <v>275</v>
      </c>
      <c r="F78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岩手県野田村</v>
      </c>
      <c r="G78" s="9" t="s">
        <v>210</v>
      </c>
      <c r="H78" s="11" t="s">
        <v>182</v>
      </c>
      <c r="I78" s="9" t="s">
        <v>228</v>
      </c>
      <c r="J78" s="9" t="s">
        <v>177</v>
      </c>
      <c r="K78" s="9" t="s">
        <v>227</v>
      </c>
      <c r="L78" s="9" t="s">
        <v>28</v>
      </c>
      <c r="M78" s="9" t="s">
        <v>35</v>
      </c>
      <c r="N78" s="9" t="s">
        <v>14</v>
      </c>
      <c r="O78" s="9" t="s">
        <v>35</v>
      </c>
      <c r="P78" s="9" t="s">
        <v>234</v>
      </c>
      <c r="Q78" s="9" t="s">
        <v>35</v>
      </c>
      <c r="R78" s="9" t="s">
        <v>236</v>
      </c>
      <c r="S78" s="9" t="s">
        <v>15</v>
      </c>
      <c r="T78" s="9"/>
    </row>
    <row r="79" spans="1:20">
      <c r="A79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79" s="13" t="str">
        <f>INDEX(地区マスタ[],MATCH(人物マスタ[[#This Row],[地区名（area）]],地区マスタ[地区名（area）],0),MATCH(人物マスタ[[#Headers],[地区コード]],地区マスタ!$2:$2,0))</f>
        <v>16</v>
      </c>
      <c r="C79" s="13" t="str">
        <f>TEXT(COUNTIF($G$3:人物マスタ[[#This Row],[地区名（area）]],人物マスタ[[#This Row],[地区名（area）]]),"000")</f>
        <v>002</v>
      </c>
      <c r="D79" s="13" t="str">
        <f>人物マスタ[[#This Row],[地区コード]]&amp;人物マスタ[[#This Row],[連番]]</f>
        <v>16002</v>
      </c>
      <c r="E79" s="9" t="s">
        <v>275</v>
      </c>
      <c r="F79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岩手県野田村</v>
      </c>
      <c r="G79" s="9" t="s">
        <v>210</v>
      </c>
      <c r="H79" s="11" t="s">
        <v>182</v>
      </c>
      <c r="I79" s="9" t="s">
        <v>229</v>
      </c>
      <c r="J79" s="9" t="s">
        <v>177</v>
      </c>
      <c r="K79" s="9" t="s">
        <v>230</v>
      </c>
      <c r="L79" s="9" t="s">
        <v>28</v>
      </c>
      <c r="M79" s="9" t="s">
        <v>35</v>
      </c>
      <c r="N79" s="9" t="s">
        <v>14</v>
      </c>
      <c r="O79" s="9" t="s">
        <v>35</v>
      </c>
      <c r="P79" s="9" t="s">
        <v>233</v>
      </c>
      <c r="Q79" s="9" t="s">
        <v>35</v>
      </c>
      <c r="R79" s="9" t="s">
        <v>235</v>
      </c>
      <c r="S79" s="9" t="s">
        <v>15</v>
      </c>
      <c r="T79" s="9"/>
    </row>
    <row r="80" spans="1:20">
      <c r="A80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80" s="13" t="str">
        <f>INDEX(地区マスタ[],MATCH(人物マスタ[[#This Row],[地区名（area）]],地区マスタ[地区名（area）],0),MATCH(人物マスタ[[#Headers],[地区コード]],地区マスタ!$2:$2,0))</f>
        <v>17</v>
      </c>
      <c r="C80" s="13" t="str">
        <f>TEXT(COUNTIF($G$3:人物マスタ[[#This Row],[地区名（area）]],人物マスタ[[#This Row],[地区名（area）]]),"000")</f>
        <v>001</v>
      </c>
      <c r="D80" s="13" t="str">
        <f>人物マスタ[[#This Row],[地区コード]]&amp;人物マスタ[[#This Row],[連番]]</f>
        <v>17001</v>
      </c>
      <c r="E80" s="9" t="s">
        <v>275</v>
      </c>
      <c r="F80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岩手県野田村</v>
      </c>
      <c r="G80" s="9" t="s">
        <v>247</v>
      </c>
      <c r="H80" s="11" t="s">
        <v>182</v>
      </c>
      <c r="I80" s="9" t="s">
        <v>229</v>
      </c>
      <c r="J80" s="9" t="s">
        <v>177</v>
      </c>
      <c r="K80" s="9" t="s">
        <v>229</v>
      </c>
      <c r="L80" s="9" t="s">
        <v>11</v>
      </c>
      <c r="M80" s="9" t="s">
        <v>35</v>
      </c>
      <c r="N80" s="9" t="s">
        <v>14</v>
      </c>
      <c r="O80" s="9" t="s">
        <v>35</v>
      </c>
      <c r="P80" s="9" t="s">
        <v>231</v>
      </c>
      <c r="Q80" s="9" t="s">
        <v>35</v>
      </c>
      <c r="R80" s="9" t="s">
        <v>232</v>
      </c>
      <c r="S80" s="9" t="s">
        <v>15</v>
      </c>
      <c r="T80" s="9"/>
    </row>
    <row r="81" spans="1:20">
      <c r="A81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81" s="13" t="str">
        <f>INDEX(地区マスタ[],MATCH(人物マスタ[[#This Row],[地区名（area）]],地区マスタ[地区名（area）],0),MATCH(人物マスタ[[#Headers],[地区コード]],地区マスタ!$2:$2,0))</f>
        <v>15</v>
      </c>
      <c r="C81" s="13" t="str">
        <f>TEXT(COUNTIF($G$3:人物マスタ[[#This Row],[地区名（area）]],人物マスタ[[#This Row],[地区名（area）]]),"000")</f>
        <v>003</v>
      </c>
      <c r="D81" s="13" t="str">
        <f>人物マスタ[[#This Row],[地区コード]]&amp;人物マスタ[[#This Row],[連番]]</f>
        <v>15003</v>
      </c>
      <c r="E81" s="9" t="s">
        <v>275</v>
      </c>
      <c r="F81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岩手県野田村</v>
      </c>
      <c r="G81" s="9" t="s">
        <v>248</v>
      </c>
      <c r="H81" s="11" t="s">
        <v>184</v>
      </c>
      <c r="I81" s="9" t="s">
        <v>219</v>
      </c>
      <c r="J81" s="9" t="s">
        <v>177</v>
      </c>
      <c r="K81" s="9" t="s">
        <v>303</v>
      </c>
      <c r="L81" s="9" t="s">
        <v>8</v>
      </c>
      <c r="M81" s="9" t="s">
        <v>24</v>
      </c>
      <c r="N81" s="9" t="s">
        <v>220</v>
      </c>
      <c r="O81" s="9" t="s">
        <v>35</v>
      </c>
      <c r="P81" s="9" t="s">
        <v>237</v>
      </c>
      <c r="Q81" s="9" t="s">
        <v>35</v>
      </c>
      <c r="R81" s="9" t="s">
        <v>221</v>
      </c>
      <c r="S81" s="9" t="s">
        <v>15</v>
      </c>
      <c r="T81" s="9"/>
    </row>
    <row r="82" spans="1:20">
      <c r="A82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82" s="13" t="str">
        <f>INDEX(地区マスタ[],MATCH(人物マスタ[[#This Row],[地区名（area）]],地区マスタ[地区名（area）],0),MATCH(人物マスタ[[#Headers],[地区コード]],地区マスタ!$2:$2,0))</f>
        <v>15</v>
      </c>
      <c r="C82" s="13" t="str">
        <f>TEXT(COUNTIF($G$3:人物マスタ[[#This Row],[地区名（area）]],人物マスタ[[#This Row],[地区名（area）]]),"000")</f>
        <v>004</v>
      </c>
      <c r="D82" s="13" t="str">
        <f>人物マスタ[[#This Row],[地区コード]]&amp;人物マスタ[[#This Row],[連番]]</f>
        <v>15004</v>
      </c>
      <c r="E82" s="9" t="s">
        <v>275</v>
      </c>
      <c r="F82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岩手県野田村</v>
      </c>
      <c r="G82" s="9" t="s">
        <v>209</v>
      </c>
      <c r="H82" s="11" t="s">
        <v>182</v>
      </c>
      <c r="I82" s="9" t="s">
        <v>222</v>
      </c>
      <c r="J82" s="9" t="s">
        <v>177</v>
      </c>
      <c r="K82" s="9" t="s">
        <v>223</v>
      </c>
      <c r="L82" s="9" t="s">
        <v>28</v>
      </c>
      <c r="M82" s="9" t="s">
        <v>35</v>
      </c>
      <c r="N82" s="9" t="s">
        <v>14</v>
      </c>
      <c r="O82" s="9" t="s">
        <v>35</v>
      </c>
      <c r="P82" s="9" t="s">
        <v>224</v>
      </c>
      <c r="Q82" s="9" t="s">
        <v>35</v>
      </c>
      <c r="R82" s="9" t="s">
        <v>244</v>
      </c>
      <c r="S82" s="9" t="s">
        <v>15</v>
      </c>
      <c r="T82" s="9"/>
    </row>
    <row r="83" spans="1:20">
      <c r="A83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83" s="13" t="str">
        <f>INDEX(地区マスタ[],MATCH(人物マスタ[[#This Row],[地区名（area）]],地区マスタ[地区名（area）],0),MATCH(人物マスタ[[#Headers],[地区コード]],地区マスタ!$2:$2,0))</f>
        <v>15</v>
      </c>
      <c r="C83" s="13" t="str">
        <f>TEXT(COUNTIF($G$3:人物マスタ[[#This Row],[地区名（area）]],人物マスタ[[#This Row],[地区名（area）]]),"000")</f>
        <v>005</v>
      </c>
      <c r="D83" s="13" t="str">
        <f>人物マスタ[[#This Row],[地区コード]]&amp;人物マスタ[[#This Row],[連番]]</f>
        <v>15005</v>
      </c>
      <c r="E83" s="9" t="s">
        <v>275</v>
      </c>
      <c r="F83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岩手県野田村</v>
      </c>
      <c r="G83" s="9" t="s">
        <v>209</v>
      </c>
      <c r="H83" s="11" t="s">
        <v>184</v>
      </c>
      <c r="I83" s="9" t="s">
        <v>225</v>
      </c>
      <c r="J83" s="9" t="s">
        <v>177</v>
      </c>
      <c r="K83" s="9" t="s">
        <v>226</v>
      </c>
      <c r="L83" s="9" t="s">
        <v>28</v>
      </c>
      <c r="M83" s="9" t="s">
        <v>24</v>
      </c>
      <c r="N83" s="9" t="s">
        <v>188</v>
      </c>
      <c r="O83" s="9" t="s">
        <v>24</v>
      </c>
      <c r="P83" s="9"/>
      <c r="Q83" s="9" t="s">
        <v>245</v>
      </c>
      <c r="R83" s="9" t="s">
        <v>226</v>
      </c>
      <c r="S83" s="9" t="s">
        <v>15</v>
      </c>
      <c r="T83" s="9"/>
    </row>
    <row r="84" spans="1:20">
      <c r="A84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84" s="13" t="str">
        <f>INDEX(地区マスタ[],MATCH(人物マスタ[[#This Row],[地区名（area）]],地区マスタ[地区名（area）],0),MATCH(人物マスタ[[#Headers],[地区コード]],地区マスタ!$2:$2,0))</f>
        <v>06</v>
      </c>
      <c r="C84" s="13" t="str">
        <f>TEXT(COUNTIF($G$3:人物マスタ[[#This Row],[地区名（area）]],人物マスタ[[#This Row],[地区名（area）]]),"000")</f>
        <v>007</v>
      </c>
      <c r="D84" s="13" t="str">
        <f>人物マスタ[[#This Row],[地区コード]]&amp;人物マスタ[[#This Row],[連番]]</f>
        <v>06007</v>
      </c>
      <c r="E84" s="9" t="s">
        <v>275</v>
      </c>
      <c r="F84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84" s="9" t="s">
        <v>271</v>
      </c>
      <c r="H84" s="11" t="s">
        <v>182</v>
      </c>
      <c r="I84" s="9" t="s">
        <v>262</v>
      </c>
      <c r="J84" s="9" t="s">
        <v>270</v>
      </c>
      <c r="K84" s="9" t="s">
        <v>264</v>
      </c>
      <c r="L84" s="9" t="s">
        <v>28</v>
      </c>
      <c r="M84" s="9" t="s">
        <v>35</v>
      </c>
      <c r="N84" s="9" t="s">
        <v>14</v>
      </c>
      <c r="O84" s="9" t="s">
        <v>35</v>
      </c>
      <c r="P84" s="9" t="s">
        <v>267</v>
      </c>
      <c r="Q84" s="9" t="s">
        <v>35</v>
      </c>
      <c r="R84" s="9" t="s">
        <v>267</v>
      </c>
      <c r="S84" s="9" t="s">
        <v>15</v>
      </c>
      <c r="T84" s="9" t="s">
        <v>272</v>
      </c>
    </row>
    <row r="85" spans="1:20">
      <c r="A85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85" s="13" t="str">
        <f>INDEX(地区マスタ[],MATCH(人物マスタ[[#This Row],[地区名（area）]],地区マスタ[地区名（area）],0),MATCH(人物マスタ[[#Headers],[地区コード]],地区マスタ!$2:$2,0))</f>
        <v>06</v>
      </c>
      <c r="C85" s="13" t="str">
        <f>TEXT(COUNTIF($G$3:人物マスタ[[#This Row],[地区名（area）]],人物マスタ[[#This Row],[地区名（area）]]),"000")</f>
        <v>008</v>
      </c>
      <c r="D85" s="13" t="str">
        <f>人物マスタ[[#This Row],[地区コード]]&amp;人物マスタ[[#This Row],[連番]]</f>
        <v>06008</v>
      </c>
      <c r="E85" s="9" t="s">
        <v>275</v>
      </c>
      <c r="F85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85" s="9" t="s">
        <v>78</v>
      </c>
      <c r="H85" s="11" t="s">
        <v>182</v>
      </c>
      <c r="I85" s="9" t="s">
        <v>262</v>
      </c>
      <c r="J85" s="9" t="s">
        <v>177</v>
      </c>
      <c r="K85" s="9" t="s">
        <v>265</v>
      </c>
      <c r="L85" s="9" t="s">
        <v>28</v>
      </c>
      <c r="M85" s="9" t="s">
        <v>35</v>
      </c>
      <c r="N85" s="9" t="s">
        <v>14</v>
      </c>
      <c r="O85" s="9" t="s">
        <v>35</v>
      </c>
      <c r="P85" s="9" t="s">
        <v>266</v>
      </c>
      <c r="Q85" s="9" t="s">
        <v>35</v>
      </c>
      <c r="R85" s="9" t="s">
        <v>268</v>
      </c>
      <c r="S85" s="9" t="s">
        <v>15</v>
      </c>
      <c r="T85" s="9" t="s">
        <v>272</v>
      </c>
    </row>
    <row r="86" spans="1:20">
      <c r="A86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86" s="13" t="str">
        <f>INDEX(地区マスタ[],MATCH(人物マスタ[[#This Row],[地区名（area）]],地区マスタ[地区名（area）],0),MATCH(人物マスタ[[#Headers],[地区コード]],地区マスタ!$2:$2,0))</f>
        <v>06</v>
      </c>
      <c r="C86" s="13" t="str">
        <f>TEXT(COUNTIF($G$3:人物マスタ[[#This Row],[地区名（area）]],人物マスタ[[#This Row],[地区名（area）]]),"000")</f>
        <v>009</v>
      </c>
      <c r="D86" s="13" t="str">
        <f>人物マスタ[[#This Row],[地区コード]]&amp;人物マスタ[[#This Row],[連番]]</f>
        <v>06009</v>
      </c>
      <c r="E86" s="9" t="s">
        <v>275</v>
      </c>
      <c r="F86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86" s="9" t="s">
        <v>78</v>
      </c>
      <c r="H86" s="11" t="s">
        <v>182</v>
      </c>
      <c r="I86" s="9" t="s">
        <v>263</v>
      </c>
      <c r="J86" s="9" t="s">
        <v>177</v>
      </c>
      <c r="K86" s="9" t="s">
        <v>265</v>
      </c>
      <c r="L86" s="9" t="s">
        <v>28</v>
      </c>
      <c r="M86" s="9" t="s">
        <v>35</v>
      </c>
      <c r="N86" s="9" t="s">
        <v>14</v>
      </c>
      <c r="O86" s="9" t="s">
        <v>35</v>
      </c>
      <c r="P86" s="9" t="s">
        <v>269</v>
      </c>
      <c r="Q86" s="9" t="s">
        <v>35</v>
      </c>
      <c r="R86" s="9" t="s">
        <v>269</v>
      </c>
      <c r="S86" s="9" t="s">
        <v>15</v>
      </c>
      <c r="T86" s="9" t="s">
        <v>272</v>
      </c>
    </row>
    <row r="87" spans="1:20">
      <c r="A87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87" s="13" t="str">
        <f>INDEX(地区マスタ[],MATCH(人物マスタ[[#This Row],[地区名（area）]],地区マスタ[地区名（area）],0),MATCH(人物マスタ[[#Headers],[地区コード]],地区マスタ!$2:$2,0))</f>
        <v>18</v>
      </c>
      <c r="C87" s="13" t="str">
        <f>TEXT(COUNTIF($G$3:人物マスタ[[#This Row],[地区名（area）]],人物マスタ[[#This Row],[地区名（area）]]),"000")</f>
        <v>001</v>
      </c>
      <c r="D87" s="13" t="str">
        <f>人物マスタ[[#This Row],[地区コード]]&amp;人物マスタ[[#This Row],[連番]]</f>
        <v>18001</v>
      </c>
      <c r="E87" s="9" t="s">
        <v>276</v>
      </c>
      <c r="F87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石川県珠洲市</v>
      </c>
      <c r="G87" s="9" t="s">
        <v>282</v>
      </c>
      <c r="H87" s="11" t="s">
        <v>182</v>
      </c>
      <c r="I87" s="9" t="s">
        <v>23</v>
      </c>
      <c r="J87" s="9" t="s">
        <v>281</v>
      </c>
      <c r="K87" s="9" t="s">
        <v>278</v>
      </c>
      <c r="L87" s="9" t="s">
        <v>28</v>
      </c>
      <c r="M87" s="9" t="s">
        <v>35</v>
      </c>
      <c r="N87" s="9" t="s">
        <v>14</v>
      </c>
      <c r="O87" s="9" t="s">
        <v>24</v>
      </c>
      <c r="P87" s="9"/>
      <c r="Q87" s="9" t="s">
        <v>35</v>
      </c>
      <c r="R87" s="9" t="s">
        <v>279</v>
      </c>
      <c r="S87" s="9" t="s">
        <v>15</v>
      </c>
      <c r="T87" s="9" t="s">
        <v>297</v>
      </c>
    </row>
    <row r="88" spans="1:20">
      <c r="A88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88" s="13" t="str">
        <f>INDEX(地区マスタ[],MATCH(人物マスタ[[#This Row],[地区名（area）]],地区マスタ[地区名（area）],0),MATCH(人物マスタ[[#Headers],[地区コード]],地区マスタ!$2:$2,0))</f>
        <v>18</v>
      </c>
      <c r="C88" s="13" t="str">
        <f>TEXT(COUNTIF($G$3:人物マスタ[[#This Row],[地区名（area）]],人物マスタ[[#This Row],[地区名（area）]]),"000")</f>
        <v>002</v>
      </c>
      <c r="D88" s="13" t="str">
        <f>人物マスタ[[#This Row],[地区コード]]&amp;人物マスタ[[#This Row],[連番]]</f>
        <v>18002</v>
      </c>
      <c r="E88" s="9" t="s">
        <v>276</v>
      </c>
      <c r="F88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石川県珠洲市</v>
      </c>
      <c r="G88" s="9" t="s">
        <v>282</v>
      </c>
      <c r="H88" s="11" t="s">
        <v>182</v>
      </c>
      <c r="I88" s="9" t="s">
        <v>23</v>
      </c>
      <c r="J88" s="9" t="s">
        <v>177</v>
      </c>
      <c r="K88" s="9" t="s">
        <v>278</v>
      </c>
      <c r="L88" s="9" t="s">
        <v>28</v>
      </c>
      <c r="M88" s="9" t="s">
        <v>35</v>
      </c>
      <c r="N88" s="9" t="s">
        <v>188</v>
      </c>
      <c r="O88" s="9" t="s">
        <v>35</v>
      </c>
      <c r="P88" s="9" t="s">
        <v>283</v>
      </c>
      <c r="Q88" s="9" t="s">
        <v>35</v>
      </c>
      <c r="R88" s="9" t="s">
        <v>284</v>
      </c>
      <c r="S88" s="9" t="s">
        <v>15</v>
      </c>
      <c r="T88" s="9" t="s">
        <v>297</v>
      </c>
    </row>
    <row r="89" spans="1:20">
      <c r="A89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89" s="13" t="str">
        <f>INDEX(地区マスタ[],MATCH(人物マスタ[[#This Row],[地区名（area）]],地区マスタ[地区名（area）],0),MATCH(人物マスタ[[#Headers],[地区コード]],地区マスタ!$2:$2,0))</f>
        <v>18</v>
      </c>
      <c r="C89" s="13" t="str">
        <f>TEXT(COUNTIF($G$3:人物マスタ[[#This Row],[地区名（area）]],人物マスタ[[#This Row],[地区名（area）]]),"000")</f>
        <v>003</v>
      </c>
      <c r="D89" s="13" t="str">
        <f>人物マスタ[[#This Row],[地区コード]]&amp;人物マスタ[[#This Row],[連番]]</f>
        <v>18003</v>
      </c>
      <c r="E89" s="9" t="s">
        <v>276</v>
      </c>
      <c r="F89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石川県珠洲市</v>
      </c>
      <c r="G89" s="9" t="s">
        <v>282</v>
      </c>
      <c r="H89" s="11" t="s">
        <v>182</v>
      </c>
      <c r="I89" s="9" t="s">
        <v>23</v>
      </c>
      <c r="J89" s="9" t="s">
        <v>177</v>
      </c>
      <c r="K89" s="9" t="s">
        <v>278</v>
      </c>
      <c r="L89" s="9" t="s">
        <v>28</v>
      </c>
      <c r="M89" s="9" t="s">
        <v>35</v>
      </c>
      <c r="N89" s="9" t="s">
        <v>14</v>
      </c>
      <c r="O89" s="9" t="s">
        <v>24</v>
      </c>
      <c r="P89" s="9"/>
      <c r="Q89" s="9" t="s">
        <v>35</v>
      </c>
      <c r="R89" s="9" t="s">
        <v>279</v>
      </c>
      <c r="S89" s="9" t="s">
        <v>15</v>
      </c>
      <c r="T89" s="9" t="s">
        <v>297</v>
      </c>
    </row>
    <row r="90" spans="1:20">
      <c r="A90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90" s="13" t="str">
        <f>INDEX(地区マスタ[],MATCH(人物マスタ[[#This Row],[地区名（area）]],地区マスタ[地区名（area）],0),MATCH(人物マスタ[[#Headers],[地区コード]],地区マスタ!$2:$2,0))</f>
        <v>18</v>
      </c>
      <c r="C90" s="13" t="str">
        <f>TEXT(COUNTIF($G$3:人物マスタ[[#This Row],[地区名（area）]],人物マスタ[[#This Row],[地区名（area）]]),"000")</f>
        <v>004</v>
      </c>
      <c r="D90" s="13" t="str">
        <f>人物マスタ[[#This Row],[地区コード]]&amp;人物マスタ[[#This Row],[連番]]</f>
        <v>18004</v>
      </c>
      <c r="E90" s="9" t="s">
        <v>276</v>
      </c>
      <c r="F90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石川県珠洲市</v>
      </c>
      <c r="G90" s="9" t="s">
        <v>282</v>
      </c>
      <c r="H90" s="11" t="s">
        <v>182</v>
      </c>
      <c r="I90" s="9" t="s">
        <v>23</v>
      </c>
      <c r="J90" s="9" t="s">
        <v>177</v>
      </c>
      <c r="K90" s="9" t="s">
        <v>278</v>
      </c>
      <c r="L90" s="9" t="s">
        <v>28</v>
      </c>
      <c r="M90" s="9" t="s">
        <v>35</v>
      </c>
      <c r="N90" s="9" t="s">
        <v>14</v>
      </c>
      <c r="O90" s="9" t="s">
        <v>24</v>
      </c>
      <c r="P90" s="9"/>
      <c r="Q90" s="9" t="s">
        <v>35</v>
      </c>
      <c r="R90" s="9" t="s">
        <v>279</v>
      </c>
      <c r="S90" s="9" t="s">
        <v>15</v>
      </c>
      <c r="T90" s="9" t="s">
        <v>297</v>
      </c>
    </row>
    <row r="91" spans="1:20">
      <c r="A91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91" s="13" t="str">
        <f>INDEX(地区マスタ[],MATCH(人物マスタ[[#This Row],[地区名（area）]],地区マスタ[地区名（area）],0),MATCH(人物マスタ[[#Headers],[地区コード]],地区マスタ!$2:$2,0))</f>
        <v>06</v>
      </c>
      <c r="C91" s="13" t="str">
        <f>TEXT(COUNTIF($G$3:人物マスタ[[#This Row],[地区名（area）]],人物マスタ[[#This Row],[地区名（area）]]),"000")</f>
        <v>010</v>
      </c>
      <c r="D91" s="13" t="str">
        <f>人物マスタ[[#This Row],[地区コード]]&amp;人物マスタ[[#This Row],[連番]]</f>
        <v>06010</v>
      </c>
      <c r="E91" s="9" t="s">
        <v>275</v>
      </c>
      <c r="F91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91" s="9" t="s">
        <v>198</v>
      </c>
      <c r="H91" s="11" t="s">
        <v>182</v>
      </c>
      <c r="I91" s="9" t="s">
        <v>23</v>
      </c>
      <c r="J91" s="9" t="s">
        <v>177</v>
      </c>
      <c r="K91" s="9" t="s">
        <v>288</v>
      </c>
      <c r="L91" s="9" t="s">
        <v>28</v>
      </c>
      <c r="M91" s="9" t="s">
        <v>35</v>
      </c>
      <c r="N91" s="9" t="s">
        <v>14</v>
      </c>
      <c r="O91" s="9" t="s">
        <v>35</v>
      </c>
      <c r="P91" s="9" t="s">
        <v>289</v>
      </c>
      <c r="Q91" s="9" t="s">
        <v>292</v>
      </c>
      <c r="R91" s="9" t="s">
        <v>290</v>
      </c>
      <c r="S91" s="9" t="s">
        <v>15</v>
      </c>
      <c r="T91" s="9" t="s">
        <v>291</v>
      </c>
    </row>
    <row r="92" spans="1:20">
      <c r="A92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92" s="13" t="str">
        <f>INDEX(地区マスタ[],MATCH(人物マスタ[[#This Row],[地区名（area）]],地区マスタ[地区名（area）],0),MATCH(人物マスタ[[#Headers],[地区コード]],地区マスタ!$2:$2,0))</f>
        <v>06</v>
      </c>
      <c r="C92" s="13" t="str">
        <f>TEXT(COUNTIF($G$3:人物マスタ[[#This Row],[地区名（area）]],人物マスタ[[#This Row],[地区名（area）]]),"000")</f>
        <v>011</v>
      </c>
      <c r="D92" s="13" t="str">
        <f>人物マスタ[[#This Row],[地区コード]]&amp;人物マスタ[[#This Row],[連番]]</f>
        <v>06011</v>
      </c>
      <c r="E92" s="9" t="s">
        <v>275</v>
      </c>
      <c r="F92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92" s="9" t="s">
        <v>298</v>
      </c>
      <c r="H92" s="11" t="s">
        <v>182</v>
      </c>
      <c r="I92" s="9" t="s">
        <v>23</v>
      </c>
      <c r="J92" s="9" t="s">
        <v>177</v>
      </c>
      <c r="K92" s="9" t="s">
        <v>300</v>
      </c>
      <c r="L92" s="9" t="s">
        <v>8</v>
      </c>
      <c r="M92" s="9" t="s">
        <v>35</v>
      </c>
      <c r="N92" s="9" t="s">
        <v>14</v>
      </c>
      <c r="O92" s="9" t="s">
        <v>24</v>
      </c>
      <c r="P92" s="9"/>
      <c r="Q92" s="9" t="s">
        <v>24</v>
      </c>
      <c r="R92" s="9"/>
      <c r="S92" s="9" t="s">
        <v>15</v>
      </c>
      <c r="T92" s="9" t="s">
        <v>291</v>
      </c>
    </row>
    <row r="93" spans="1:20">
      <c r="A93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93" s="13" t="str">
        <f>INDEX(地区マスタ[],MATCH(人物マスタ[[#This Row],[地区名（area）]],地区マスタ[地区名（area）],0),MATCH(人物マスタ[[#Headers],[地区コード]],地区マスタ!$2:$2,0))</f>
        <v>04</v>
      </c>
      <c r="C93" s="13" t="str">
        <f>TEXT(COUNTIF($G$3:人物マスタ[[#This Row],[地区名（area）]],人物マスタ[[#This Row],[地区名（area）]]),"000")</f>
        <v>004</v>
      </c>
      <c r="D93" s="13" t="str">
        <f>人物マスタ[[#This Row],[地区コード]]&amp;人物マスタ[[#This Row],[連番]]</f>
        <v>04004</v>
      </c>
      <c r="E93" s="9" t="s">
        <v>275</v>
      </c>
      <c r="F93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93" s="9" t="s">
        <v>199</v>
      </c>
      <c r="H93" s="11" t="s">
        <v>182</v>
      </c>
      <c r="I93" s="9" t="s">
        <v>315</v>
      </c>
      <c r="J93" s="9" t="s">
        <v>177</v>
      </c>
      <c r="K93" s="9" t="s">
        <v>301</v>
      </c>
      <c r="L93" s="9" t="s">
        <v>8</v>
      </c>
      <c r="M93" s="9" t="s">
        <v>35</v>
      </c>
      <c r="N93" s="9" t="s">
        <v>188</v>
      </c>
      <c r="O93" s="9" t="s">
        <v>24</v>
      </c>
      <c r="P93" s="9"/>
      <c r="Q93" s="9" t="s">
        <v>24</v>
      </c>
      <c r="R93" s="9"/>
      <c r="S93" s="9" t="s">
        <v>15</v>
      </c>
      <c r="T93" s="9" t="s">
        <v>291</v>
      </c>
    </row>
    <row r="94" spans="1:20">
      <c r="A94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94" s="13" t="str">
        <f>INDEX(地区マスタ[],MATCH(人物マスタ[[#This Row],[地区名（area）]],地区マスタ[地区名（area）],0),MATCH(人物マスタ[[#Headers],[地区コード]],地区マスタ!$2:$2,0))</f>
        <v>03</v>
      </c>
      <c r="C94" s="13" t="str">
        <f>TEXT(COUNTIF($G$3:人物マスタ[[#This Row],[地区名（area）]],人物マスタ[[#This Row],[地区名（area）]]),"000")</f>
        <v>014</v>
      </c>
      <c r="D94" s="13" t="str">
        <f>人物マスタ[[#This Row],[地区コード]]&amp;人物マスタ[[#This Row],[連番]]</f>
        <v>03014</v>
      </c>
      <c r="E94" s="9" t="s">
        <v>275</v>
      </c>
      <c r="F94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岩手県大船渡市</v>
      </c>
      <c r="G94" s="9" t="s">
        <v>294</v>
      </c>
      <c r="H94" s="11" t="s">
        <v>182</v>
      </c>
      <c r="I94" s="9" t="s">
        <v>23</v>
      </c>
      <c r="J94" s="9" t="s">
        <v>177</v>
      </c>
      <c r="K94" s="9" t="s">
        <v>302</v>
      </c>
      <c r="L94" s="9" t="s">
        <v>8</v>
      </c>
      <c r="M94" s="9" t="s">
        <v>35</v>
      </c>
      <c r="N94" s="9" t="s">
        <v>14</v>
      </c>
      <c r="O94" s="9" t="s">
        <v>24</v>
      </c>
      <c r="P94" s="9"/>
      <c r="Q94" s="9" t="s">
        <v>35</v>
      </c>
      <c r="R94" s="9" t="s">
        <v>316</v>
      </c>
      <c r="S94" s="9" t="s">
        <v>15</v>
      </c>
      <c r="T94" s="9" t="s">
        <v>291</v>
      </c>
    </row>
    <row r="95" spans="1:20">
      <c r="A95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95" s="13" t="str">
        <f>INDEX(地区マスタ[],MATCH(人物マスタ[[#This Row],[地区名（area）]],地区マスタ[地区名（area）],0),MATCH(人物マスタ[[#Headers],[地区コード]],地区マスタ!$2:$2,0))</f>
        <v>18</v>
      </c>
      <c r="C95" s="13" t="str">
        <f>TEXT(COUNTIF($G$3:人物マスタ[[#This Row],[地区名（area）]],人物マスタ[[#This Row],[地区名（area）]]),"000")</f>
        <v>005</v>
      </c>
      <c r="D95" s="13" t="str">
        <f>人物マスタ[[#This Row],[地区コード]]&amp;人物マスタ[[#This Row],[連番]]</f>
        <v>18005</v>
      </c>
      <c r="E95" s="9" t="s">
        <v>276</v>
      </c>
      <c r="F95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石川県珠洲市</v>
      </c>
      <c r="G95" s="9" t="s">
        <v>282</v>
      </c>
      <c r="H95" s="11" t="s">
        <v>182</v>
      </c>
      <c r="I95" s="9" t="s">
        <v>285</v>
      </c>
      <c r="J95" s="9" t="s">
        <v>293</v>
      </c>
      <c r="K95" s="9" t="s">
        <v>286</v>
      </c>
      <c r="L95" s="9" t="s">
        <v>28</v>
      </c>
      <c r="M95" s="9" t="s">
        <v>35</v>
      </c>
      <c r="N95" s="9" t="s">
        <v>14</v>
      </c>
      <c r="O95" s="9" t="s">
        <v>24</v>
      </c>
      <c r="P95" s="9"/>
      <c r="Q95" s="9" t="s">
        <v>35</v>
      </c>
      <c r="R95" s="9" t="s">
        <v>287</v>
      </c>
      <c r="S95" s="9" t="s">
        <v>15</v>
      </c>
      <c r="T95" s="9" t="s">
        <v>291</v>
      </c>
    </row>
    <row r="96" spans="1:20">
      <c r="A96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96" s="13" t="str">
        <f>INDEX(地区マスタ[],MATCH(人物マスタ[[#This Row],[地区名（area）]],地区マスタ[地区名（area）],0),MATCH(人物マスタ[[#Headers],[地区コード]],地区マスタ!$2:$2,0))</f>
        <v>18</v>
      </c>
      <c r="C96" s="13" t="str">
        <f>TEXT(COUNTIF($G$3:人物マスタ[[#This Row],[地区名（area）]],人物マスタ[[#This Row],[地区名（area）]]),"000")</f>
        <v>006</v>
      </c>
      <c r="D96" s="13" t="str">
        <f>人物マスタ[[#This Row],[地区コード]]&amp;人物マスタ[[#This Row],[連番]]</f>
        <v>18006</v>
      </c>
      <c r="E96" s="9" t="s">
        <v>276</v>
      </c>
      <c r="F96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石川県珠洲市</v>
      </c>
      <c r="G96" s="9" t="s">
        <v>282</v>
      </c>
      <c r="H96" s="11" t="s">
        <v>182</v>
      </c>
      <c r="I96" s="9" t="s">
        <v>23</v>
      </c>
      <c r="J96" s="9" t="s">
        <v>177</v>
      </c>
      <c r="K96" s="9" t="s">
        <v>278</v>
      </c>
      <c r="L96" s="9" t="s">
        <v>28</v>
      </c>
      <c r="M96" s="9" t="s">
        <v>35</v>
      </c>
      <c r="N96" s="9" t="s">
        <v>14</v>
      </c>
      <c r="O96" s="9" t="s">
        <v>24</v>
      </c>
      <c r="P96" s="9"/>
      <c r="Q96" s="9" t="s">
        <v>35</v>
      </c>
      <c r="R96" s="9" t="s">
        <v>279</v>
      </c>
      <c r="S96" s="9" t="s">
        <v>15</v>
      </c>
      <c r="T96" s="9" t="s">
        <v>291</v>
      </c>
    </row>
    <row r="97" spans="1:20">
      <c r="A97" s="6" t="str">
        <f>HYPERLINK(IDのリンク先[]&amp;"\"&amp;"津波避難行動データベース_公開用\避難経路図"&amp;"\"&amp;人物マスタ[[#This Row],[地区コード]]&amp;人物マスタ[[#This Row],[連番]]&amp;".pdf","■")</f>
        <v>■</v>
      </c>
      <c r="B97" s="13" t="str">
        <f>INDEX(地区マスタ[],MATCH(人物マスタ[[#This Row],[地区名（area）]],地区マスタ[地区名（area）],0),MATCH(人物マスタ[[#Headers],[地区コード]],地区マスタ!$2:$2,0))</f>
        <v>18</v>
      </c>
      <c r="C97" s="13" t="str">
        <f>TEXT(COUNTIF($G$3:人物マスタ[[#This Row],[地区名（area）]],人物マスタ[[#This Row],[地区名（area）]]),"000")</f>
        <v>007</v>
      </c>
      <c r="D97" s="13" t="str">
        <f>人物マスタ[[#This Row],[地区コード]]&amp;人物マスタ[[#This Row],[連番]]</f>
        <v>18007</v>
      </c>
      <c r="E97" s="9" t="s">
        <v>276</v>
      </c>
      <c r="F97" s="3" t="str">
        <f>IF(人物マスタ[[#This Row],[地区名（area）]]="","入力不要",INDEX(地区マスタ[],MATCH(人物マスタ[[#This Row],[地区名（area）]],地区マスタ[地区名（area）],0),MATCH(人物マスタ[[#Headers],[地域名]],地区マスタ!$2:$2,0)))</f>
        <v>石川県珠洲市</v>
      </c>
      <c r="G97" s="9" t="s">
        <v>282</v>
      </c>
      <c r="H97" s="11" t="s">
        <v>182</v>
      </c>
      <c r="I97" s="9" t="s">
        <v>23</v>
      </c>
      <c r="J97" s="9" t="s">
        <v>177</v>
      </c>
      <c r="K97" s="9" t="s">
        <v>278</v>
      </c>
      <c r="L97" s="9" t="s">
        <v>28</v>
      </c>
      <c r="M97" s="9" t="s">
        <v>35</v>
      </c>
      <c r="N97" s="9" t="s">
        <v>14</v>
      </c>
      <c r="O97" s="9" t="s">
        <v>24</v>
      </c>
      <c r="P97" s="9"/>
      <c r="Q97" s="9" t="s">
        <v>35</v>
      </c>
      <c r="R97" s="9" t="s">
        <v>279</v>
      </c>
      <c r="S97" s="9" t="s">
        <v>15</v>
      </c>
      <c r="T97" s="9" t="s">
        <v>291</v>
      </c>
    </row>
  </sheetData>
  <phoneticPr fontId="1"/>
  <conditionalFormatting sqref="A3:S97">
    <cfRule type="containsBlanks" dxfId="3" priority="55">
      <formula>LEN(TRIM(A3))=0</formula>
    </cfRule>
  </conditionalFormatting>
  <conditionalFormatting sqref="A3:T97">
    <cfRule type="expression" dxfId="2" priority="61">
      <formula>$S3="×"</formula>
    </cfRule>
  </conditionalFormatting>
  <conditionalFormatting sqref="P3:P97">
    <cfRule type="expression" dxfId="1" priority="8">
      <formula>$O3="なし"</formula>
    </cfRule>
  </conditionalFormatting>
  <conditionalFormatting sqref="R3:R97">
    <cfRule type="expression" dxfId="0" priority="52">
      <formula>$Q3="なし"</formula>
    </cfRule>
  </conditionalFormatting>
  <dataValidations count="8">
    <dataValidation type="list" allowBlank="1" showInputMessage="1" showErrorMessage="1" sqref="H3:H97" xr:uid="{8FB9AD94-365D-41E1-9EAA-5BD9852F7ED6}">
      <formula1>INDIRECT("分類_info_移動開始位置")</formula1>
    </dataValidation>
    <dataValidation type="list" allowBlank="1" showInputMessage="1" showErrorMessage="1" sqref="J3:J97" xr:uid="{7575E0D2-E7A2-4500-9E0C-C2BFDDCDDC10}">
      <formula1>INDIRECT("分類_info_移動終了位置")</formula1>
    </dataValidation>
    <dataValidation type="list" allowBlank="1" showInputMessage="1" showErrorMessage="1" sqref="L3:L97 K57:K58" xr:uid="{0264112D-099D-4714-911D-59619CE6322B}">
      <formula1>INDIRECT("分類_移動終了位置")</formula1>
    </dataValidation>
    <dataValidation type="list" allowBlank="1" showInputMessage="1" showErrorMessage="1" sqref="N3:N97" xr:uid="{1C89AC0D-EEB1-4DE2-9C41-E7C12A91E559}">
      <formula1>INDIRECT("分類_自宅")</formula1>
    </dataValidation>
    <dataValidation type="list" allowBlank="1" showInputMessage="1" showErrorMessage="1" sqref="O3:O97 M3:M97 Q3:Q97" xr:uid="{3AEC4305-1840-4056-A7D1-9A55566D3902}">
      <formula1>INDIRECT("マークの有無")</formula1>
    </dataValidation>
    <dataValidation type="list" allowBlank="1" showInputMessage="1" showErrorMessage="1" sqref="S3:S97" xr:uid="{2660B34C-93D1-4141-85FE-FA7BAF20E486}">
      <formula1>INDIRECT("作業有無")</formula1>
    </dataValidation>
    <dataValidation type="list" allowBlank="1" showInputMessage="1" showErrorMessage="1" sqref="E3:E97" xr:uid="{93BB284F-D024-4166-B7CD-0B3C01BBDD31}">
      <formula1>INDIRECT("震災名")</formula1>
    </dataValidation>
    <dataValidation type="list" allowBlank="1" showInputMessage="1" showErrorMessage="1" sqref="G3:G97" xr:uid="{5B5442CB-6CBE-4168-A9A5-64FCA8067254}">
      <formula1>INDIRECT("地区名")</formula1>
    </dataValidation>
  </dataValidations>
  <pageMargins left="0.7" right="0.7" top="0.75" bottom="0.75" header="0.3" footer="0.3"/>
  <pageSetup paperSize="9" orientation="portrait" horizontalDpi="0" verticalDpi="0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リンク先と選択肢</vt:lpstr>
      <vt:lpstr>地域マスタ</vt:lpstr>
      <vt:lpstr>地区マスタ</vt:lpstr>
      <vt:lpstr>人物マスタ</vt:lpstr>
      <vt:lpstr>地域名</vt:lpstr>
      <vt:lpstr>地区名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sdrc-pc5</dc:creator>
  <cp:lastModifiedBy>maastrichthtag@outlook.jp</cp:lastModifiedBy>
  <cp:lastPrinted>2023-01-30T19:21:07Z</cp:lastPrinted>
  <dcterms:created xsi:type="dcterms:W3CDTF">2022-11-20T00:23:23Z</dcterms:created>
  <dcterms:modified xsi:type="dcterms:W3CDTF">2025-04-09T06:00:31Z</dcterms:modified>
</cp:coreProperties>
</file>